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publish\timah-pangkalpinang\archive\mandays\"/>
    </mc:Choice>
  </mc:AlternateContent>
  <bookViews>
    <workbookView xWindow="0" yWindow="0" windowWidth="20490" windowHeight="7755" firstSheet="2" activeTab="4"/>
  </bookViews>
  <sheets>
    <sheet name="Laporan Aug 18" sheetId="13" r:id="rId1"/>
    <sheet name="Laporan Sept 18" sheetId="14" r:id="rId2"/>
    <sheet name="Laporan Okt 18" sheetId="15" r:id="rId3"/>
    <sheet name="Laporan Okt 18 (new)" sheetId="16" r:id="rId4"/>
    <sheet name="Laporan Nov 18" sheetId="17" r:id="rId5"/>
    <sheet name="Laporan Des 18" sheetId="18" r:id="rId6"/>
    <sheet name="Laporan Jan 19" sheetId="19" r:id="rId7"/>
  </sheets>
  <definedNames>
    <definedName name="_xlnm._FilterDatabase" localSheetId="0" hidden="1">'Laporan Aug 18'!$A$32:$H$70</definedName>
    <definedName name="_xlnm._FilterDatabase" localSheetId="2" hidden="1">'Laporan Okt 18'!$A$32:$I$49</definedName>
    <definedName name="_xlnm._FilterDatabase" localSheetId="1" hidden="1">'Laporan Sept 18'!$A$32:$H$49</definedName>
    <definedName name="_xlnm.Print_Area" localSheetId="3">'Laporan Okt 18 (new)'!$A$1:$I$143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3" i="19" l="1"/>
  <c r="H71" i="19"/>
  <c r="H55" i="18"/>
  <c r="H72" i="18"/>
  <c r="H53" i="19"/>
  <c r="H52" i="19"/>
  <c r="H51" i="19"/>
  <c r="H70" i="19" l="1"/>
  <c r="H69" i="19"/>
  <c r="H55" i="19"/>
  <c r="H53" i="18"/>
  <c r="H52" i="18"/>
  <c r="H51" i="18"/>
  <c r="H69" i="18"/>
  <c r="H68" i="18"/>
  <c r="H72" i="19" l="1"/>
  <c r="H74" i="19" s="1"/>
  <c r="H54" i="19"/>
  <c r="H56" i="19" s="1"/>
  <c r="H70" i="18"/>
  <c r="H52" i="17"/>
  <c r="H51" i="17"/>
  <c r="H50" i="17"/>
  <c r="H55" i="17"/>
  <c r="H21" i="17"/>
  <c r="H21" i="19" l="1"/>
  <c r="H71" i="18"/>
  <c r="H73" i="18" s="1"/>
  <c r="H54" i="18"/>
  <c r="H56" i="18" s="1"/>
  <c r="H78" i="17"/>
  <c r="H76" i="17"/>
  <c r="H75" i="17"/>
  <c r="H74" i="17"/>
  <c r="H86" i="16"/>
  <c r="H54" i="17"/>
  <c r="H142" i="16"/>
  <c r="H138" i="16"/>
  <c r="H21" i="18" l="1"/>
  <c r="H77" i="17"/>
  <c r="H79" i="17" s="1"/>
  <c r="H53" i="17"/>
  <c r="G51" i="14" l="1"/>
  <c r="J34" i="15"/>
  <c r="J35" i="15" s="1"/>
  <c r="J36" i="15" s="1"/>
  <c r="J37" i="15" s="1"/>
  <c r="J38" i="15" s="1"/>
  <c r="I59" i="15"/>
  <c r="I58" i="15"/>
  <c r="I60" i="15"/>
  <c r="J39" i="15" l="1"/>
  <c r="J40" i="15" s="1"/>
  <c r="J41" i="15" s="1"/>
  <c r="J42" i="15" s="1"/>
  <c r="J43" i="15" s="1"/>
  <c r="J44" i="15" s="1"/>
  <c r="J45" i="15" s="1"/>
  <c r="J46" i="15" s="1"/>
  <c r="J47" i="15" s="1"/>
  <c r="J48" i="15" s="1"/>
  <c r="J49" i="15" s="1"/>
  <c r="J50" i="15" s="1"/>
  <c r="J51" i="15" s="1"/>
  <c r="J52" i="15" s="1"/>
  <c r="J53" i="15" s="1"/>
  <c r="J54" i="15" s="1"/>
  <c r="J55" i="15" s="1"/>
  <c r="J56" i="15" s="1"/>
  <c r="I62" i="15"/>
  <c r="I61" i="15"/>
  <c r="I63" i="15" l="1"/>
  <c r="H140" i="16" l="1"/>
  <c r="H139" i="16"/>
  <c r="H90" i="16"/>
  <c r="H88" i="16"/>
  <c r="H87" i="16"/>
  <c r="H89" i="16"/>
  <c r="H91" i="16" s="1"/>
  <c r="H141" i="16" l="1"/>
  <c r="H143" i="16" s="1"/>
  <c r="A21" i="16"/>
  <c r="K34" i="13" l="1"/>
  <c r="G72" i="13" l="1"/>
  <c r="E59" i="15" l="1"/>
  <c r="F59" i="15"/>
  <c r="E58" i="15" s="1"/>
</calcChain>
</file>

<file path=xl/sharedStrings.xml><?xml version="1.0" encoding="utf-8"?>
<sst xmlns="http://schemas.openxmlformats.org/spreadsheetml/2006/main" count="1157" uniqueCount="283">
  <si>
    <t>-</t>
  </si>
  <si>
    <t xml:space="preserve"> </t>
  </si>
  <si>
    <t>Jumlah</t>
  </si>
  <si>
    <t>No</t>
  </si>
  <si>
    <t>Deskripsi</t>
  </si>
  <si>
    <t>Developer</t>
  </si>
  <si>
    <t>Dimas R.</t>
  </si>
  <si>
    <t>Michelle</t>
  </si>
  <si>
    <t>Luqni</t>
  </si>
  <si>
    <t>2 hari</t>
  </si>
  <si>
    <t>1 hari</t>
  </si>
  <si>
    <t>Adi N.</t>
  </si>
  <si>
    <t>Penambahan Fitur Multi Asistensi (Web)</t>
  </si>
  <si>
    <t>Penambahan Fitur Multi Asistensi (Mobile)</t>
  </si>
  <si>
    <t>Penambahan Fitur Alamat Surat (Web)</t>
  </si>
  <si>
    <t>Penambahan Fitur Alamat Surat (Mobile)</t>
  </si>
  <si>
    <t>Penambahan Fitur Kunci Disposisi yang Dibatalkan (Web)</t>
  </si>
  <si>
    <t>Penambahan Fitur Kunci Disposisi yang Dibatalkan (Mobile)</t>
  </si>
  <si>
    <t>3 hari</t>
  </si>
  <si>
    <t>Pengerjaan</t>
  </si>
  <si>
    <t>Perubahan tampilan berkas pada surat dengan tab (Mobile)</t>
  </si>
  <si>
    <t>Improve</t>
  </si>
  <si>
    <t>Bug Fix</t>
  </si>
  <si>
    <t>Online dokumen dapat di download dalam bentuk PDF (Mobile)</t>
  </si>
  <si>
    <t>Online dokumen dapat di download dalam bentuk PDF (Web)</t>
  </si>
  <si>
    <t>E. Hoggy</t>
  </si>
  <si>
    <t>Pencarian staf berdasarkan jabatan (Mobile)</t>
  </si>
  <si>
    <t>1 jam</t>
  </si>
  <si>
    <t>3 jam</t>
  </si>
  <si>
    <t>Mandays</t>
  </si>
  <si>
    <t>Jumlah :</t>
  </si>
  <si>
    <t>Request</t>
  </si>
  <si>
    <t>Timah Electronic Office (TEO)</t>
  </si>
  <si>
    <t>Daftar Pengerjaan</t>
  </si>
  <si>
    <r>
      <t xml:space="preserve">Pertemuan
</t>
    </r>
    <r>
      <rPr>
        <sz val="11"/>
        <color theme="1" tint="0.34998626667073579"/>
        <rFont val="Calibri"/>
        <family val="2"/>
        <scheme val="minor"/>
      </rPr>
      <t>17-April-2018</t>
    </r>
  </si>
  <si>
    <r>
      <t xml:space="preserve">Pak Ihya
</t>
    </r>
    <r>
      <rPr>
        <sz val="11"/>
        <color theme="1" tint="0.34998626667073579"/>
        <rFont val="Calibri"/>
        <family val="2"/>
        <scheme val="minor"/>
      </rPr>
      <t>20-Juli-2018</t>
    </r>
  </si>
  <si>
    <r>
      <t xml:space="preserve">Pak Parikesit (WA)
</t>
    </r>
    <r>
      <rPr>
        <sz val="11"/>
        <color theme="1" tint="0.34998626667073579"/>
        <rFont val="Calibri"/>
        <family val="2"/>
        <scheme val="minor"/>
      </rPr>
      <t>30-Juli-2018</t>
    </r>
  </si>
  <si>
    <r>
      <t xml:space="preserve">Pak Parikesit (WA)
</t>
    </r>
    <r>
      <rPr>
        <sz val="11"/>
        <color theme="1" tint="0.34998626667073579"/>
        <rFont val="Calibri"/>
        <family val="2"/>
        <scheme val="minor"/>
      </rPr>
      <t>1-Agustus-2018</t>
    </r>
  </si>
  <si>
    <r>
      <t xml:space="preserve">Pak Ihya (WA)
</t>
    </r>
    <r>
      <rPr>
        <sz val="11"/>
        <color theme="1" tint="0.34998626667073579"/>
        <rFont val="Calibri"/>
        <family val="2"/>
        <scheme val="minor"/>
      </rPr>
      <t>3-Agustus-2018</t>
    </r>
  </si>
  <si>
    <r>
      <t xml:space="preserve">Bu Dista Febri (WA)
</t>
    </r>
    <r>
      <rPr>
        <sz val="11"/>
        <color theme="1" tint="0.34998626667073579"/>
        <rFont val="Calibri"/>
        <family val="2"/>
        <scheme val="minor"/>
      </rPr>
      <t>6-Agustus-2018</t>
    </r>
  </si>
  <si>
    <r>
      <t xml:space="preserve">Pak Ihya (WA)
</t>
    </r>
    <r>
      <rPr>
        <sz val="11"/>
        <color theme="1" tint="0.34998626667073579"/>
        <rFont val="Calibri"/>
        <family val="2"/>
        <scheme val="minor"/>
      </rPr>
      <t>7-Agustus-2018</t>
    </r>
  </si>
  <si>
    <r>
      <t xml:space="preserve">Pak Ihya (WA)
</t>
    </r>
    <r>
      <rPr>
        <sz val="11"/>
        <color theme="1" tint="0.34998626667073579"/>
        <rFont val="Calibri"/>
        <family val="2"/>
        <scheme val="minor"/>
      </rPr>
      <t>9-Agustus-2018</t>
    </r>
  </si>
  <si>
    <t>Ket</t>
  </si>
  <si>
    <t>4 hari</t>
  </si>
  <si>
    <t>Support</t>
  </si>
  <si>
    <t>Support backup dan pengecekan aplikasi mobile</t>
  </si>
  <si>
    <t>free support</t>
  </si>
  <si>
    <t>Perbaikan server notifikasi mobile</t>
  </si>
  <si>
    <t>Improve UX mobile</t>
  </si>
  <si>
    <t>4 jam</t>
  </si>
  <si>
    <t>Penyesuaian logo Timah TEO di Google Play</t>
  </si>
  <si>
    <r>
      <t xml:space="preserve">Pak Ihya
</t>
    </r>
    <r>
      <rPr>
        <sz val="11"/>
        <color theme="1" tint="0.34998626667073579"/>
        <rFont val="Calibri"/>
        <family val="2"/>
        <scheme val="minor"/>
      </rPr>
      <t>4-Agustus-2018</t>
    </r>
  </si>
  <si>
    <r>
      <t xml:space="preserve">Pak Ihya
</t>
    </r>
    <r>
      <rPr>
        <sz val="11"/>
        <color theme="1" tint="0.34998626667073579"/>
        <rFont val="Calibri"/>
        <family val="2"/>
        <scheme val="minor"/>
      </rPr>
      <t>13-Agustus-2018</t>
    </r>
  </si>
  <si>
    <r>
      <t xml:space="preserve">Pak Ridha A.
</t>
    </r>
    <r>
      <rPr>
        <sz val="11"/>
        <color theme="1" tint="0.34998626667073579"/>
        <rFont val="Calibri"/>
        <family val="2"/>
        <scheme val="minor"/>
      </rPr>
      <t>13-Agustus-2018</t>
    </r>
  </si>
  <si>
    <r>
      <t xml:space="preserve">Pak Ihya
</t>
    </r>
    <r>
      <rPr>
        <sz val="11"/>
        <color theme="1" tint="0.34998626667073579"/>
        <rFont val="Calibri"/>
        <family val="2"/>
        <scheme val="minor"/>
      </rPr>
      <t>10-Agustus-2018</t>
    </r>
  </si>
  <si>
    <r>
      <t xml:space="preserve">Grup Timah
</t>
    </r>
    <r>
      <rPr>
        <sz val="11"/>
        <color theme="1" tint="0.34998626667073579"/>
        <rFont val="Calibri"/>
        <family val="2"/>
        <scheme val="minor"/>
      </rPr>
      <t>19-Agustus-2018</t>
    </r>
  </si>
  <si>
    <r>
      <t xml:space="preserve">Pak Ihya
</t>
    </r>
    <r>
      <rPr>
        <sz val="11"/>
        <color theme="1" tint="0.34998626667073579"/>
        <rFont val="Calibri"/>
        <family val="2"/>
        <scheme val="minor"/>
      </rPr>
      <t>20-Agustus-2018</t>
    </r>
  </si>
  <si>
    <r>
      <t xml:space="preserve">Bu Dista Febri
</t>
    </r>
    <r>
      <rPr>
        <sz val="11"/>
        <color theme="1" tint="0.34998626667073579"/>
        <rFont val="Calibri"/>
        <family val="2"/>
        <scheme val="minor"/>
      </rPr>
      <t>20-Agustus-2018</t>
    </r>
  </si>
  <si>
    <t>5 jam</t>
  </si>
  <si>
    <r>
      <t xml:space="preserve">Pak Ihya
</t>
    </r>
    <r>
      <rPr>
        <sz val="11"/>
        <color theme="1" tint="0.34998626667073579"/>
        <rFont val="Calibri"/>
        <family val="2"/>
        <scheme val="minor"/>
      </rPr>
      <t>23-Agustus-2018</t>
    </r>
  </si>
  <si>
    <r>
      <t xml:space="preserve">Pak Parikesit
</t>
    </r>
    <r>
      <rPr>
        <sz val="11"/>
        <color theme="1" tint="0.34998626667073579"/>
        <rFont val="Calibri"/>
        <family val="2"/>
        <scheme val="minor"/>
      </rPr>
      <t>22-Agustus-2018</t>
    </r>
  </si>
  <si>
    <t>Laporan Penggunaan Mandays</t>
  </si>
  <si>
    <t>25 hari</t>
  </si>
  <si>
    <t>15 hari</t>
  </si>
  <si>
    <t>9 hari</t>
  </si>
  <si>
    <t xml:space="preserve"> Laporan Agustus 2018</t>
  </si>
  <si>
    <t>Penyempurnaan kecepatan penyimpanan tindakan disposisi di mobile</t>
  </si>
  <si>
    <t>Penyempurnaan kecepatan tindakan koreksi di mobile</t>
  </si>
  <si>
    <t xml:space="preserve"> Laporan September 2018</t>
  </si>
  <si>
    <t>Pembuatan Mockup UX Mobile</t>
  </si>
  <si>
    <t>5 hari</t>
  </si>
  <si>
    <r>
      <t xml:space="preserve">Pak Budi (Email)
</t>
    </r>
    <r>
      <rPr>
        <sz val="10"/>
        <color theme="1" tint="0.34998626667073579"/>
        <rFont val="Calibri"/>
        <family val="2"/>
        <scheme val="minor"/>
      </rPr>
      <t>3-September-2018</t>
    </r>
  </si>
  <si>
    <r>
      <t xml:space="preserve">Pak Ihya (WA)
</t>
    </r>
    <r>
      <rPr>
        <sz val="10"/>
        <color theme="1" tint="0.34998626667073579"/>
        <rFont val="Calibri"/>
        <family val="2"/>
        <scheme val="minor"/>
      </rPr>
      <t>3-September-2018</t>
    </r>
  </si>
  <si>
    <r>
      <t xml:space="preserve">Pak Ihya (WA)
</t>
    </r>
    <r>
      <rPr>
        <sz val="10"/>
        <color theme="1" tint="0.34998626667073579"/>
        <rFont val="Calibri"/>
        <family val="2"/>
        <scheme val="minor"/>
      </rPr>
      <t>12-September-2018</t>
    </r>
  </si>
  <si>
    <r>
      <t xml:space="preserve">Bu Citra (WA)
</t>
    </r>
    <r>
      <rPr>
        <sz val="10"/>
        <color theme="1" tint="0.34998626667073579"/>
        <rFont val="Calibri"/>
        <family val="2"/>
        <scheme val="minor"/>
      </rPr>
      <t>17</t>
    </r>
    <r>
      <rPr>
        <sz val="11"/>
        <color theme="1" tint="0.34998626667073579"/>
        <rFont val="Calibri"/>
        <family val="2"/>
        <scheme val="minor"/>
      </rPr>
      <t>-Agustus-2018</t>
    </r>
  </si>
  <si>
    <r>
      <t xml:space="preserve">Bu Dista (WA)
</t>
    </r>
    <r>
      <rPr>
        <sz val="10"/>
        <color theme="1" tint="0.34998626667073579"/>
        <rFont val="Calibri"/>
        <family val="2"/>
        <scheme val="minor"/>
      </rPr>
      <t>17-September-2018</t>
    </r>
  </si>
  <si>
    <r>
      <t xml:space="preserve">Pak Ihya (WA)
</t>
    </r>
    <r>
      <rPr>
        <sz val="10"/>
        <color theme="1" tint="0.34998626667073579"/>
        <rFont val="Calibri"/>
        <family val="2"/>
        <scheme val="minor"/>
      </rPr>
      <t>21-September-2018</t>
    </r>
  </si>
  <si>
    <t xml:space="preserve"> Laporan Oktober 2018</t>
  </si>
  <si>
    <r>
      <t xml:space="preserve">Tim Timah
</t>
    </r>
    <r>
      <rPr>
        <sz val="10"/>
        <color theme="0" tint="-0.499984740745262"/>
        <rFont val="Calibri"/>
        <family val="2"/>
        <scheme val="minor"/>
      </rPr>
      <t>Okt-2018</t>
    </r>
  </si>
  <si>
    <t>6 hari</t>
  </si>
  <si>
    <r>
      <t xml:space="preserve">Pak Ihya
</t>
    </r>
    <r>
      <rPr>
        <sz val="10"/>
        <color theme="0" tint="-0.499984740745262"/>
        <rFont val="Calibri"/>
        <family val="2"/>
        <scheme val="minor"/>
      </rPr>
      <t>15-Okt-2018</t>
    </r>
  </si>
  <si>
    <t>Dian</t>
  </si>
  <si>
    <r>
      <t xml:space="preserve">Pak Parikesit
</t>
    </r>
    <r>
      <rPr>
        <sz val="10"/>
        <color theme="0" tint="-0.499984740745262"/>
        <rFont val="Calibri"/>
        <family val="2"/>
        <scheme val="minor"/>
      </rPr>
      <t>15-Okt-2018</t>
    </r>
  </si>
  <si>
    <t>Dedy</t>
  </si>
  <si>
    <t>Moch Najib</t>
  </si>
  <si>
    <t>8 hari</t>
  </si>
  <si>
    <t>Dinda</t>
  </si>
  <si>
    <t>7 hari</t>
  </si>
  <si>
    <t>Server Queue</t>
  </si>
  <si>
    <t>Eko Dedy</t>
  </si>
  <si>
    <t>Notif Worker</t>
  </si>
  <si>
    <t>Husna</t>
  </si>
  <si>
    <t>Improve UX mobile sesuai mockup</t>
  </si>
  <si>
    <t>Mobile (v5.01 beta 1)
- Tugas saya [user - asistensi] 
- Fitur urutan arahan
- Fitur penerima</t>
  </si>
  <si>
    <t>Mobile (v5.01 beta 2)
- Fitur pencarian pada list surat
- Fitur detail tujuan surat pada draf
- Fitur backbutton
- Fitur penyetuju pada draf</t>
  </si>
  <si>
    <t>Pembuatan mockup UX mobile</t>
  </si>
  <si>
    <t>Penyesuaian UX 'Kelola Surat' pada aplikasi web</t>
  </si>
  <si>
    <t>Penyesuaian UX 'Menu User' pada aplikasi web (seperti mobile)</t>
  </si>
  <si>
    <t>Penyempurnaan fitur aplikasi web</t>
  </si>
  <si>
    <t>Notif Receiver (Firebase)</t>
  </si>
  <si>
    <t>Improve fitur 'Penerima Lain' pada aplikasi web</t>
  </si>
  <si>
    <t>Audit aplikasi web</t>
  </si>
  <si>
    <t>Penyesuaian tema aplikasi web</t>
  </si>
  <si>
    <t>Penambahan Penerima Otomatis pada Transfer/Distribusi Surat Internal (Web)</t>
  </si>
  <si>
    <t>Update (upload) TEO dan testing (Web)</t>
  </si>
  <si>
    <t>Perbaikan sorter pada Nota Dinas di Pelaksana Harian (Web)</t>
  </si>
  <si>
    <t>Perbaikan tampilan kepala unit kerja setelah ubah pada fitur Unit Kerja (Web)</t>
  </si>
  <si>
    <t>Perbaikan tampilan unit kerja setelah ubah pada fitur Jabatan (Web)</t>
  </si>
  <si>
    <t>Tambah jenis surat 'Surat Umum' (Web)</t>
  </si>
  <si>
    <t>Variabel tembusan pada pilihan template (Web)</t>
  </si>
  <si>
    <t>Penyesuaian variable nilai online dokumen dgn template Memo (Web)</t>
  </si>
  <si>
    <t>Testing dan upload penyesuaian variable template Memo (Web)</t>
  </si>
  <si>
    <t>Disposisi tdk bs dibuka ketika fail prioritas (Web)</t>
  </si>
  <si>
    <t>Upload berkas PDF dibaca sebagai 'Other' (Web)</t>
  </si>
  <si>
    <t>Peringatan prioritas disposisi (Web)</t>
  </si>
  <si>
    <t>Penambahan Unit kewenangan di Korespondensi (Web)</t>
  </si>
  <si>
    <t>Memo persetujuan tidak urut fail buat nomor surat (Web)</t>
  </si>
  <si>
    <t>Penomoran backdate fail (Web)</t>
  </si>
  <si>
    <t>Tombol online dokumen fail (Web)</t>
  </si>
  <si>
    <t>Update production (Mobile)</t>
  </si>
  <si>
    <t>Penyesuaian fitur file opener (PDF)(Mobile)</t>
  </si>
  <si>
    <t>Fitur notifikasi untuk update aplikasi (Mobile)</t>
  </si>
  <si>
    <t>Support cek kepala unit kerja (Web)</t>
  </si>
  <si>
    <t>Tunning speed database (Web)</t>
  </si>
  <si>
    <t>Penomoran abnormal (Web)</t>
  </si>
  <si>
    <t>Rubrik penyetuju tidak sesuai di hasil penomoran (Web)</t>
  </si>
  <si>
    <t>web</t>
  </si>
  <si>
    <t>Daftar Pengerjaan Aplikasi Web</t>
  </si>
  <si>
    <t>Penambahan Fitur Multi Asistensi</t>
  </si>
  <si>
    <t>Penambahan Fitur Alamat Surat</t>
  </si>
  <si>
    <t>Penambahan Fitur Kunci Disposisi yang Dibatalkan</t>
  </si>
  <si>
    <t>Penambahan Penerima Otomatis pada Transfer/Distribusi Surat Internal</t>
  </si>
  <si>
    <t>QC dan Publishing v4.0 (hasil penambahan)</t>
  </si>
  <si>
    <t>Perbaikan tampilan kepala unit kerja setelah ubah pada fitur Unit Kerja</t>
  </si>
  <si>
    <t>Perbaikan tampilan unit kerja setelah ubah pada fitur Jabatan</t>
  </si>
  <si>
    <t>Tambah jenis surat 'Surat Umum'</t>
  </si>
  <si>
    <t>Perbaikan sorter pada Nota Dinas di Pelaksana Harian</t>
  </si>
  <si>
    <t>Variabel tembusan pada pilihan template</t>
  </si>
  <si>
    <t>Penyesuaian variable nilai online dokumen dgn template Memo</t>
  </si>
  <si>
    <t>Online dokumen dapat di download dalam bentuk PDF</t>
  </si>
  <si>
    <t xml:space="preserve">2 hari </t>
  </si>
  <si>
    <t>Disposisi tdk bs dibuka ketika fail prioritas</t>
  </si>
  <si>
    <t>Peringatan prioritas disposisi</t>
  </si>
  <si>
    <t>Penambahan Unit kewenangan di Korespondensi</t>
  </si>
  <si>
    <t>Memo persetujuan tidak urut fail buat nomor surat</t>
  </si>
  <si>
    <t>Penomoran backdate fail</t>
  </si>
  <si>
    <t>Tombol online dokumen fail</t>
  </si>
  <si>
    <t xml:space="preserve">2 jam </t>
  </si>
  <si>
    <t>Support cek kepala unit kerja</t>
  </si>
  <si>
    <t xml:space="preserve">Tunning speed database </t>
  </si>
  <si>
    <t xml:space="preserve">Penomoran abnormal </t>
  </si>
  <si>
    <t xml:space="preserve">Rubrik penyetuju tidak sesuai di hasil penomoran </t>
  </si>
  <si>
    <t xml:space="preserve">Penyesuaian tema </t>
  </si>
  <si>
    <t xml:space="preserve">Penyesuaian UX 'Kelola Surat' </t>
  </si>
  <si>
    <t>Penyesuaian UX 'Menu User'</t>
  </si>
  <si>
    <t>Audit</t>
  </si>
  <si>
    <t>Penyempurnaan fitur</t>
  </si>
  <si>
    <t>Improve fitur 'Penerima Lain'</t>
  </si>
  <si>
    <t>Free support :</t>
  </si>
  <si>
    <t>Total</t>
  </si>
  <si>
    <t>Daftar Pengerjaan Aplikasi Mobile</t>
  </si>
  <si>
    <t>Perubahan tampilan berkas pada surat dengan tab</t>
  </si>
  <si>
    <t>Wahyu</t>
  </si>
  <si>
    <t>Pencarian staf berdasarkan jabatan</t>
  </si>
  <si>
    <t>Support backup dan pengecekan</t>
  </si>
  <si>
    <t>Publishing production</t>
  </si>
  <si>
    <t xml:space="preserve">3 jam </t>
  </si>
  <si>
    <t>Penyesuaian fitur file opener (PDF)</t>
  </si>
  <si>
    <t>Fitur notifikasi</t>
  </si>
  <si>
    <t>Improve UX</t>
  </si>
  <si>
    <t>Aditya</t>
  </si>
  <si>
    <t>20 hari</t>
  </si>
  <si>
    <t>Ima</t>
  </si>
  <si>
    <t>19 hari</t>
  </si>
  <si>
    <t>Perbaikan server notifikasi</t>
  </si>
  <si>
    <t>Penyempurnaan kecepatan penyimpanan tindakan disposisi</t>
  </si>
  <si>
    <t>Penyempurnaan kecepatan tindakan koreksi</t>
  </si>
  <si>
    <r>
      <t xml:space="preserve">Pertemuan
</t>
    </r>
    <r>
      <rPr>
        <sz val="11"/>
        <color rgb="FF595959"/>
        <rFont val="Calibri"/>
        <family val="2"/>
      </rPr>
      <t>17-April-2018</t>
    </r>
  </si>
  <si>
    <r>
      <t xml:space="preserve">Pak Ihya
</t>
    </r>
    <r>
      <rPr>
        <sz val="11"/>
        <color rgb="FF595959"/>
        <rFont val="Calibri"/>
        <family val="2"/>
      </rPr>
      <t>20-Juli-2018</t>
    </r>
  </si>
  <si>
    <r>
      <t xml:space="preserve">Pak Ihya (WA)
</t>
    </r>
    <r>
      <rPr>
        <sz val="11"/>
        <color rgb="FF595959"/>
        <rFont val="Calibri"/>
        <family val="2"/>
      </rPr>
      <t>3-Agustus-2018</t>
    </r>
  </si>
  <si>
    <r>
      <t xml:space="preserve">Pak Ihya (WA)
</t>
    </r>
    <r>
      <rPr>
        <sz val="11"/>
        <color rgb="FF595959"/>
        <rFont val="Calibri"/>
        <family val="2"/>
      </rPr>
      <t>9-Agustus-2018</t>
    </r>
  </si>
  <si>
    <r>
      <t xml:space="preserve">Pak Ihya (WA)
</t>
    </r>
    <r>
      <rPr>
        <sz val="11"/>
        <color rgb="FF595959"/>
        <rFont val="Calibri"/>
        <family val="2"/>
      </rPr>
      <t>7-Agustus-2018</t>
    </r>
  </si>
  <si>
    <r>
      <t xml:space="preserve">Pak Ihya
</t>
    </r>
    <r>
      <rPr>
        <sz val="11"/>
        <color rgb="FF595959"/>
        <rFont val="Calibri"/>
        <family val="2"/>
      </rPr>
      <t>4-Agustus-2018</t>
    </r>
  </si>
  <si>
    <r>
      <t xml:space="preserve">Pak Ihya
</t>
    </r>
    <r>
      <rPr>
        <sz val="11"/>
        <color rgb="FF595959"/>
        <rFont val="Calibri"/>
        <family val="2"/>
      </rPr>
      <t>13-Agustus-2018</t>
    </r>
  </si>
  <si>
    <r>
      <t xml:space="preserve">Pak Ridha A.
</t>
    </r>
    <r>
      <rPr>
        <sz val="11"/>
        <color rgb="FF595959"/>
        <rFont val="Calibri"/>
        <family val="2"/>
      </rPr>
      <t>13-Agustus-2018</t>
    </r>
  </si>
  <si>
    <r>
      <t xml:space="preserve">Pak Ihya
</t>
    </r>
    <r>
      <rPr>
        <sz val="11"/>
        <color rgb="FF595959"/>
        <rFont val="Calibri"/>
        <family val="2"/>
      </rPr>
      <t>10-Agustus-2018</t>
    </r>
  </si>
  <si>
    <r>
      <t xml:space="preserve">Pak Ihya
</t>
    </r>
    <r>
      <rPr>
        <sz val="11"/>
        <color rgb="FF595959"/>
        <rFont val="Calibri"/>
        <family val="2"/>
      </rPr>
      <t>20-Agustus-2018</t>
    </r>
  </si>
  <si>
    <r>
      <t xml:space="preserve">Bu Dista Febri
</t>
    </r>
    <r>
      <rPr>
        <sz val="11"/>
        <color rgb="FF595959"/>
        <rFont val="Calibri"/>
        <family val="2"/>
      </rPr>
      <t>20-Agustus-2018</t>
    </r>
  </si>
  <si>
    <r>
      <t xml:space="preserve">Pak Ihya (WA)
</t>
    </r>
    <r>
      <rPr>
        <sz val="10"/>
        <color rgb="FF595959"/>
        <rFont val="Calibri"/>
        <family val="2"/>
      </rPr>
      <t>3-September-2018</t>
    </r>
  </si>
  <si>
    <r>
      <t xml:space="preserve">Pak Ihya (WA)
</t>
    </r>
    <r>
      <rPr>
        <sz val="10"/>
        <color rgb="FF595959"/>
        <rFont val="Calibri"/>
        <family val="2"/>
      </rPr>
      <t>12-September-2018</t>
    </r>
  </si>
  <si>
    <r>
      <t xml:space="preserve">Bu Citra (WA)
</t>
    </r>
    <r>
      <rPr>
        <sz val="10"/>
        <color rgb="FF595959"/>
        <rFont val="Calibri"/>
        <family val="2"/>
      </rPr>
      <t>17</t>
    </r>
    <r>
      <rPr>
        <sz val="11"/>
        <color rgb="FF595959"/>
        <rFont val="Calibri"/>
        <family val="2"/>
      </rPr>
      <t>-Agustus-2018</t>
    </r>
  </si>
  <si>
    <r>
      <t xml:space="preserve">Bu Dista (WA)
</t>
    </r>
    <r>
      <rPr>
        <sz val="10"/>
        <color rgb="FF595959"/>
        <rFont val="Calibri"/>
        <family val="2"/>
      </rPr>
      <t>17-September-2018</t>
    </r>
  </si>
  <si>
    <r>
      <t xml:space="preserve">Tim Timah
</t>
    </r>
    <r>
      <rPr>
        <sz val="10"/>
        <color rgb="FF808080"/>
        <rFont val="Calibri"/>
        <family val="2"/>
      </rPr>
      <t>Okt-2018</t>
    </r>
  </si>
  <si>
    <r>
      <t xml:space="preserve">Pak Ihya
</t>
    </r>
    <r>
      <rPr>
        <sz val="10"/>
        <color rgb="FF808080"/>
        <rFont val="Calibri"/>
        <family val="2"/>
      </rPr>
      <t>15-Okt-2018</t>
    </r>
  </si>
  <si>
    <r>
      <t xml:space="preserve">Pak Parikesit (WA)
</t>
    </r>
    <r>
      <rPr>
        <sz val="11"/>
        <color rgb="FF595959"/>
        <rFont val="Calibri"/>
        <family val="2"/>
      </rPr>
      <t>30-Juli-2018</t>
    </r>
  </si>
  <si>
    <r>
      <t xml:space="preserve">Pak Parikesit (WA)
</t>
    </r>
    <r>
      <rPr>
        <sz val="11"/>
        <color rgb="FF595959"/>
        <rFont val="Calibri"/>
        <family val="2"/>
      </rPr>
      <t>1-Agustus-2018</t>
    </r>
  </si>
  <si>
    <r>
      <t xml:space="preserve">Grup Timah
</t>
    </r>
    <r>
      <rPr>
        <sz val="11"/>
        <color rgb="FF595959"/>
        <rFont val="Calibri"/>
        <family val="2"/>
      </rPr>
      <t>19-Agustus-2018</t>
    </r>
  </si>
  <si>
    <r>
      <t xml:space="preserve">Pak Ihya
</t>
    </r>
    <r>
      <rPr>
        <sz val="11"/>
        <color rgb="FF595959"/>
        <rFont val="Calibri"/>
        <family val="2"/>
      </rPr>
      <t>23-Agustus-2018</t>
    </r>
  </si>
  <si>
    <r>
      <t xml:space="preserve">Pak Parikesit
</t>
    </r>
    <r>
      <rPr>
        <sz val="11"/>
        <color rgb="FF595959"/>
        <rFont val="Calibri"/>
        <family val="2"/>
      </rPr>
      <t>22-Agustus-2018</t>
    </r>
  </si>
  <si>
    <r>
      <t xml:space="preserve">Pak Budi (Email)
</t>
    </r>
    <r>
      <rPr>
        <sz val="10"/>
        <color rgb="FF595959"/>
        <rFont val="Calibri"/>
        <family val="2"/>
      </rPr>
      <t>3-September-2018</t>
    </r>
  </si>
  <si>
    <r>
      <t xml:space="preserve">Pak Ihya (WA)
</t>
    </r>
    <r>
      <rPr>
        <sz val="10"/>
        <color rgb="FF595959"/>
        <rFont val="Calibri"/>
        <family val="2"/>
      </rPr>
      <t>21-September-2018</t>
    </r>
  </si>
  <si>
    <r>
      <t xml:space="preserve">Pak Parikesit
</t>
    </r>
    <r>
      <rPr>
        <sz val="10"/>
        <color rgb="FF808080"/>
        <rFont val="Calibri"/>
        <family val="2"/>
      </rPr>
      <t>15-Okt-2018</t>
    </r>
  </si>
  <si>
    <r>
      <t xml:space="preserve">Bu Dista (WA)
</t>
    </r>
    <r>
      <rPr>
        <sz val="11"/>
        <color rgb="FF595959"/>
        <rFont val="Calibri"/>
        <family val="2"/>
      </rPr>
      <t>6-Agustus-2018</t>
    </r>
  </si>
  <si>
    <t>Perbaikan fitur upload berkas PDF dibaca sebagai 'Other'</t>
  </si>
  <si>
    <t>Penyesuaian variable template Memo</t>
  </si>
  <si>
    <t xml:space="preserve"> Laporan November 2018</t>
  </si>
  <si>
    <t>Programmer</t>
  </si>
  <si>
    <t>QC</t>
  </si>
  <si>
    <t>Asisten</t>
  </si>
  <si>
    <t>Orang</t>
  </si>
  <si>
    <t>Posisi</t>
  </si>
  <si>
    <t>QC :</t>
  </si>
  <si>
    <t>Programmer :</t>
  </si>
  <si>
    <t>Asisten :</t>
  </si>
  <si>
    <t>Sisa Kuota Mandays :</t>
  </si>
  <si>
    <t>Mandays s.d bln lalu :</t>
  </si>
  <si>
    <t>Notif agenda menampilkan data sesuai dengan informasi nya</t>
  </si>
  <si>
    <t>Penambahan header dan tanda tangan digital pada fitur online dokumen</t>
  </si>
  <si>
    <t>Implementasi sistem notifikasi (real time) aplikasi web (dev) (server app)</t>
  </si>
  <si>
    <t>Pembuatan Mockup Web</t>
  </si>
  <si>
    <t>Improve fungsi cetak online dokumen (garis tabel)</t>
  </si>
  <si>
    <t>Perbaikan bug production</t>
  </si>
  <si>
    <t>Persiapan server baru (server worker dan server database) dan migrasi database aplikasi dev ke server database</t>
  </si>
  <si>
    <t>Niko</t>
  </si>
  <si>
    <t>Implementasi beanstalk untuk notifikasi (real time) aplikasi web (dev) (server worker)</t>
  </si>
  <si>
    <t>Improve UX sesuai mockup (tahap pertama)</t>
  </si>
  <si>
    <t>Perbaikan production (Android)(v5.0.18391)</t>
  </si>
  <si>
    <t>Penambahan fitur pembagian akses, label dan lisensi fitur</t>
  </si>
  <si>
    <t>Persiapan release iOS</t>
  </si>
  <si>
    <t>Perbaikan bug mobile tahap 1 (iOS)</t>
  </si>
  <si>
    <t>Perubahan Mockup Mobile</t>
  </si>
  <si>
    <t>Pembuatan Landing Page iOS</t>
  </si>
  <si>
    <r>
      <t xml:space="preserve">Tim Timah 
</t>
    </r>
    <r>
      <rPr>
        <sz val="11"/>
        <color theme="0" tint="-0.499984740745262"/>
        <rFont val="Calibri"/>
        <family val="2"/>
        <scheme val="minor"/>
      </rPr>
      <t>20-Juli-2018</t>
    </r>
  </si>
  <si>
    <r>
      <t xml:space="preserve">Tim Timah
</t>
    </r>
    <r>
      <rPr>
        <sz val="11"/>
        <color theme="0" tint="-0.499984740745262"/>
        <rFont val="Calibri"/>
        <family val="2"/>
        <scheme val="minor"/>
      </rPr>
      <t>05-Nov-2018</t>
    </r>
  </si>
  <si>
    <r>
      <t xml:space="preserve">Pak Ihya
</t>
    </r>
    <r>
      <rPr>
        <sz val="11"/>
        <color theme="0" tint="-0.499984740745262"/>
        <rFont val="Calibri"/>
        <family val="2"/>
        <scheme val="minor"/>
      </rPr>
      <t>29-Okt-2018</t>
    </r>
  </si>
  <si>
    <r>
      <t xml:space="preserve">Tim Timah
</t>
    </r>
    <r>
      <rPr>
        <sz val="11"/>
        <color theme="0" tint="-0.499984740745262"/>
        <rFont val="Calibri"/>
        <family val="2"/>
        <scheme val="minor"/>
      </rPr>
      <t>27-Nov-2018</t>
    </r>
  </si>
  <si>
    <r>
      <t xml:space="preserve">Pak Ihya 
</t>
    </r>
    <r>
      <rPr>
        <sz val="11"/>
        <color theme="0" tint="-0.499984740745262"/>
        <rFont val="Calibri"/>
        <family val="2"/>
        <scheme val="minor"/>
      </rPr>
      <t>29-Okt-18</t>
    </r>
  </si>
  <si>
    <r>
      <t xml:space="preserve">Pak Ihya (WA)
</t>
    </r>
    <r>
      <rPr>
        <sz val="11"/>
        <color theme="0" tint="-0.499984740745262"/>
        <rFont val="Calibri"/>
        <family val="2"/>
        <scheme val="minor"/>
      </rPr>
      <t>05-Nov-18</t>
    </r>
  </si>
  <si>
    <r>
      <t xml:space="preserve">Tim Timah (WA)
</t>
    </r>
    <r>
      <rPr>
        <sz val="11"/>
        <color theme="0" tint="-0.499984740745262"/>
        <rFont val="Calibri"/>
        <family val="2"/>
        <scheme val="minor"/>
      </rPr>
      <t>Okt-2018</t>
    </r>
  </si>
  <si>
    <r>
      <t xml:space="preserve">Pak Ihya (WA)
</t>
    </r>
    <r>
      <rPr>
        <sz val="11"/>
        <color theme="0" tint="-0.499984740745262"/>
        <rFont val="Calibri"/>
        <family val="2"/>
        <scheme val="minor"/>
      </rPr>
      <t>15-Nov-18</t>
    </r>
  </si>
  <si>
    <r>
      <t xml:space="preserve">Pak Ihya (WA)
</t>
    </r>
    <r>
      <rPr>
        <sz val="11"/>
        <color theme="0" tint="-0.499984740745262"/>
        <rFont val="Calibri"/>
        <family val="2"/>
        <scheme val="minor"/>
      </rPr>
      <t>16-Nov-2018</t>
    </r>
  </si>
  <si>
    <r>
      <t xml:space="preserve">Tim Timah (WA)
</t>
    </r>
    <r>
      <rPr>
        <sz val="11"/>
        <color theme="0" tint="-0.499984740745262"/>
        <rFont val="Calibri"/>
        <family val="2"/>
        <scheme val="minor"/>
      </rPr>
      <t>Nov-2018</t>
    </r>
  </si>
  <si>
    <t>Perbaikan bug mobile tahap 2 (iOS):
- Improve auto update mobile for ios (v.5.00.18460)
- Perbaikan download dokumen in mobile for ios (v.5.00.18460)
- Perbaikan toast notification mobile for ios
- Perbaikan Scrollable preview online dokumen for ios</t>
  </si>
  <si>
    <t>Total:</t>
  </si>
  <si>
    <t xml:space="preserve"> Laporan Desember 2018</t>
  </si>
  <si>
    <t>Penyesuaian logo dan margin untuk template online</t>
  </si>
  <si>
    <r>
      <t xml:space="preserve">Bu Citra 
</t>
    </r>
    <r>
      <rPr>
        <sz val="11"/>
        <color theme="0" tint="-0.499984740745262"/>
        <rFont val="Calibri"/>
        <family val="2"/>
        <scheme val="minor"/>
      </rPr>
      <t>Nov-2018</t>
    </r>
  </si>
  <si>
    <t>Improve online dokumen:
 - penambahan QRCode
 - penambahan variable Logo TIMAH pada sistem</t>
  </si>
  <si>
    <t>Persiapan server baru (server worker dan server database) dan  migrasi database aplikasi prod ke server database</t>
  </si>
  <si>
    <t>Improve UI UX sesuai mockup</t>
  </si>
  <si>
    <t>Persiapan dan upload aplikasi worker</t>
  </si>
  <si>
    <t>Update aplikasi :
- Server TEO support realtime notif dg layanan FCM
- Mobile Beta 2 naik ke Production (perubahan terakhir pada beta android)</t>
  </si>
  <si>
    <t>Perbaikan bug penomoran</t>
  </si>
  <si>
    <t>Pengaturan backdate untuk agenda internal</t>
  </si>
  <si>
    <r>
      <t xml:space="preserve">Pak Ihya, 
Bu Citra
</t>
    </r>
    <r>
      <rPr>
        <sz val="11"/>
        <color theme="0" tint="-0.499984740745262"/>
        <rFont val="Calibri"/>
        <family val="2"/>
        <scheme val="minor"/>
      </rPr>
      <t>Nov-2018</t>
    </r>
  </si>
  <si>
    <r>
      <t xml:space="preserve">Pak Ihya
</t>
    </r>
    <r>
      <rPr>
        <sz val="11"/>
        <color theme="0" tint="-0.499984740745262"/>
        <rFont val="Calibri"/>
        <family val="2"/>
        <scheme val="minor"/>
      </rPr>
      <t>5-Des-2018</t>
    </r>
  </si>
  <si>
    <t>Pak Ihya
5-Des-2018</t>
  </si>
  <si>
    <r>
      <t xml:space="preserve">Tim Timah 
</t>
    </r>
    <r>
      <rPr>
        <sz val="11"/>
        <color theme="0" tint="-0.499984740745262"/>
        <rFont val="Calibri"/>
        <family val="2"/>
        <scheme val="minor"/>
      </rPr>
      <t>Nov-2018</t>
    </r>
  </si>
  <si>
    <r>
      <t xml:space="preserve">Pak Ihya
</t>
    </r>
    <r>
      <rPr>
        <sz val="11"/>
        <color theme="0" tint="-0.499984740745262"/>
        <rFont val="Calibri"/>
        <family val="2"/>
        <scheme val="minor"/>
      </rPr>
      <t>12-Des-2018</t>
    </r>
  </si>
  <si>
    <r>
      <t xml:space="preserve">Pak Ihya
</t>
    </r>
    <r>
      <rPr>
        <sz val="11"/>
        <color theme="0" tint="-0.499984740745262"/>
        <rFont val="Calibri"/>
        <family val="2"/>
        <scheme val="minor"/>
      </rPr>
      <t>15-Des-2018</t>
    </r>
  </si>
  <si>
    <r>
      <t xml:space="preserve">Bu Citra
</t>
    </r>
    <r>
      <rPr>
        <sz val="11"/>
        <color theme="0" tint="-0.499984740745262"/>
        <rFont val="Calibri"/>
        <family val="2"/>
        <scheme val="minor"/>
      </rPr>
      <t>20-Des-2018</t>
    </r>
  </si>
  <si>
    <r>
      <t xml:space="preserve">Bu Dista
</t>
    </r>
    <r>
      <rPr>
        <sz val="11"/>
        <color theme="0" tint="-0.499984740745262"/>
        <rFont val="Calibri"/>
        <family val="2"/>
        <scheme val="minor"/>
      </rPr>
      <t>26-Des-2018</t>
    </r>
  </si>
  <si>
    <t>14 hari</t>
  </si>
  <si>
    <t>Improve mobile :
- UI UX sesuai mockup mobile (tahap 2)
- Persiapan aplikasi prod dari versi beta
- Improve badge icon
- Apply real time notif dan badge icon di beta ios</t>
  </si>
  <si>
    <r>
      <t xml:space="preserve">Tim Timah
</t>
    </r>
    <r>
      <rPr>
        <sz val="11"/>
        <color theme="0" tint="-0.499984740745262"/>
        <rFont val="Calibri"/>
        <family val="2"/>
        <scheme val="minor"/>
      </rPr>
      <t>Nov-2018</t>
    </r>
  </si>
  <si>
    <t>Perbaikan bug mobile 5.00.18460 (android) dan 5.00.18482 (Ios)</t>
  </si>
  <si>
    <r>
      <t xml:space="preserve">Tim Timah
</t>
    </r>
    <r>
      <rPr>
        <sz val="11"/>
        <color theme="0" tint="-0.499984740745262"/>
        <rFont val="Calibri"/>
        <family val="2"/>
        <scheme val="minor"/>
      </rPr>
      <t>6-Des-2018</t>
    </r>
  </si>
  <si>
    <t>Penyesuaian lembar ekspedisi</t>
  </si>
  <si>
    <t xml:space="preserve"> Laporan Januari 2019</t>
  </si>
  <si>
    <t>Pengembangan fitur nomor backdate surat</t>
  </si>
  <si>
    <t>Pengembangan aplikasi web versi 5:
- Fitur Tembusan Agenda Keluar Eksternal
- Fitur Tanda Tangan Digital dengan QRCode di Online dokumen
- Reupload berkas
- Panel Notif Agenda Surat
- Respon dan uraian respon pada Ekspedisi Surat Masuk
- Watermark 'DRAF' pada online dokumen draf
- Notif respon bagi pengirim disposisi
- Otomasi kunci berkas untuk sifat tertentu
- Fitur log respon/tindakan disposisi</t>
  </si>
  <si>
    <r>
      <t xml:space="preserve">Bu Citra 
</t>
    </r>
    <r>
      <rPr>
        <sz val="11"/>
        <color theme="0" tint="-0.499984740745262"/>
        <rFont val="Calibri"/>
        <family val="2"/>
        <scheme val="minor"/>
      </rPr>
      <t>3-Jan-2018</t>
    </r>
  </si>
  <si>
    <r>
      <t xml:space="preserve">Tim Timah
</t>
    </r>
    <r>
      <rPr>
        <sz val="11"/>
        <color theme="0" tint="-0.499984740745262"/>
        <rFont val="Calibri"/>
        <family val="2"/>
        <scheme val="minor"/>
      </rPr>
      <t>Des-2018</t>
    </r>
  </si>
  <si>
    <t>27 hari</t>
  </si>
  <si>
    <t>12 hari</t>
  </si>
  <si>
    <t>Pengembangan speed</t>
  </si>
  <si>
    <r>
      <t xml:space="preserve">Tim Timah
</t>
    </r>
    <r>
      <rPr>
        <sz val="11"/>
        <color theme="0" tint="-0.499984740745262"/>
        <rFont val="Calibri"/>
        <family val="2"/>
        <scheme val="minor"/>
      </rPr>
      <t>31-Des-2018</t>
    </r>
  </si>
  <si>
    <t>Adi</t>
  </si>
  <si>
    <t>Pengembangan mobile:
- Download manual book
- Notif respon bagi pengirim disposisi
- Alert jika sudah pernah distribusi surat untuk user yang sama
- Info jika user menerima surat/disposisi yang sama</t>
  </si>
  <si>
    <r>
      <t xml:space="preserve">Tim Timah
</t>
    </r>
    <r>
      <rPr>
        <sz val="11"/>
        <color theme="0" tint="-0.499984740745262"/>
        <rFont val="Calibri"/>
        <family val="2"/>
        <scheme val="minor"/>
      </rPr>
      <t>Jan-2019</t>
    </r>
  </si>
  <si>
    <t>Perbaikan bug mobile</t>
  </si>
  <si>
    <t>21 hari</t>
  </si>
  <si>
    <t>13 hari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</si>
</sst>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d\-mmm\-yyyy;@"/>
  </numFmts>
  <fonts count="3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36"/>
      <color theme="4" tint="-0.499984740745262"/>
      <name val="Calibri"/>
      <family val="2"/>
      <scheme val="minor"/>
    </font>
    <font>
      <sz val="11"/>
      <color theme="1" tint="0.34998626667073579"/>
      <name val="Calibri"/>
      <family val="2"/>
      <scheme val="minor"/>
    </font>
    <font>
      <b/>
      <sz val="43"/>
      <color theme="4" tint="-0.499984740745262"/>
      <name val="Calibri"/>
      <family val="2"/>
      <scheme val="minor"/>
    </font>
    <font>
      <sz val="36"/>
      <color theme="4" tint="-0.499984740745262"/>
      <name val="Calibri"/>
      <family val="2"/>
      <scheme val="minor"/>
    </font>
    <font>
      <b/>
      <sz val="18"/>
      <color theme="2" tint="-0.499984740745262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 tint="0.34998626667073579"/>
      <name val="Calibri"/>
      <family val="2"/>
      <scheme val="minor"/>
    </font>
    <font>
      <sz val="10"/>
      <color theme="0" tint="-0.499984740745262"/>
      <name val="Calibri"/>
      <family val="2"/>
      <scheme val="minor"/>
    </font>
    <font>
      <b/>
      <sz val="43"/>
      <color rgb="FF1F4E78"/>
      <name val="Calibri"/>
      <family val="2"/>
    </font>
    <font>
      <b/>
      <sz val="36"/>
      <color rgb="FF1F4E78"/>
      <name val="Calibri"/>
      <family val="2"/>
    </font>
    <font>
      <sz val="36"/>
      <color rgb="FF1F4E78"/>
      <name val="Calibri"/>
      <family val="2"/>
    </font>
    <font>
      <b/>
      <sz val="18"/>
      <color rgb="FF757171"/>
      <name val="Calibri"/>
      <family val="2"/>
    </font>
    <font>
      <sz val="11"/>
      <color theme="1"/>
      <name val="Calibri"/>
      <family val="2"/>
    </font>
    <font>
      <sz val="12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rgb="FF595959"/>
      <name val="Calibri"/>
      <family val="2"/>
    </font>
    <font>
      <sz val="10"/>
      <color rgb="FF595959"/>
      <name val="Calibri"/>
      <family val="2"/>
    </font>
    <font>
      <sz val="10"/>
      <color rgb="FF808080"/>
      <name val="Calibri"/>
      <family val="2"/>
    </font>
    <font>
      <sz val="10"/>
      <color rgb="FF000000"/>
      <name val="Calibri"/>
      <family val="2"/>
    </font>
    <font>
      <b/>
      <sz val="10"/>
      <color rgb="FF000000"/>
      <name val="Calibri"/>
      <family val="2"/>
    </font>
    <font>
      <b/>
      <sz val="14"/>
      <color theme="1" tint="0.14999847407452621"/>
      <name val="Calibri"/>
      <family val="2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rgb="FFA9D08E"/>
        <bgColor rgb="FF000000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rgb="FF000000"/>
      </patternFill>
    </fill>
  </fills>
  <borders count="21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FF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1">
    <xf numFmtId="0" fontId="0" fillId="0" borderId="0" xfId="0"/>
    <xf numFmtId="0" fontId="0" fillId="0" borderId="0" xfId="0"/>
    <xf numFmtId="1" fontId="1" fillId="0" borderId="0" xfId="0" applyNumberFormat="1" applyFont="1" applyAlignment="1">
      <alignment horizontal="center" vertical="center"/>
    </xf>
    <xf numFmtId="1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Fill="1" applyBorder="1" applyAlignment="1">
      <alignment vertic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1" xfId="0" applyFill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/>
    </xf>
    <xf numFmtId="1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0" fillId="0" borderId="1" xfId="0" applyBorder="1" applyAlignment="1">
      <alignment vertical="center"/>
    </xf>
    <xf numFmtId="164" fontId="0" fillId="0" borderId="0" xfId="0" applyNumberForma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1" fontId="1" fillId="2" borderId="2" xfId="0" applyNumberFormat="1" applyFon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1" fontId="0" fillId="0" borderId="5" xfId="0" applyNumberFormat="1" applyFill="1" applyBorder="1" applyAlignment="1">
      <alignment horizontal="center" vertical="center"/>
    </xf>
    <xf numFmtId="164" fontId="0" fillId="0" borderId="5" xfId="0" applyNumberFormat="1" applyFill="1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0" fillId="0" borderId="5" xfId="0" applyFill="1" applyBorder="1" applyAlignment="1">
      <alignment horizontal="left" vertical="center" wrapText="1"/>
    </xf>
    <xf numFmtId="0" fontId="0" fillId="0" borderId="5" xfId="0" applyBorder="1" applyAlignment="1">
      <alignment horizontal="center" vertical="center"/>
    </xf>
    <xf numFmtId="0" fontId="0" fillId="0" borderId="5" xfId="0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0" fillId="0" borderId="5" xfId="0" applyFill="1" applyBorder="1" applyAlignment="1">
      <alignment vertical="center" wrapText="1"/>
    </xf>
    <xf numFmtId="0" fontId="0" fillId="0" borderId="6" xfId="0" applyFill="1" applyBorder="1" applyAlignment="1">
      <alignment horizontal="center" vertical="center"/>
    </xf>
    <xf numFmtId="1" fontId="0" fillId="0" borderId="6" xfId="0" applyNumberFormat="1" applyFill="1" applyBorder="1" applyAlignment="1">
      <alignment horizontal="center" vertical="center"/>
    </xf>
    <xf numFmtId="0" fontId="0" fillId="3" borderId="0" xfId="0" applyFill="1"/>
    <xf numFmtId="0" fontId="0" fillId="3" borderId="1" xfId="0" applyFill="1" applyBorder="1" applyAlignment="1">
      <alignment vertical="center" wrapText="1"/>
    </xf>
    <xf numFmtId="1" fontId="0" fillId="0" borderId="0" xfId="0" applyNumberFormat="1"/>
    <xf numFmtId="0" fontId="16" fillId="0" borderId="0" xfId="0" applyFont="1" applyFill="1" applyBorder="1"/>
    <xf numFmtId="0" fontId="17" fillId="0" borderId="0" xfId="0" applyFont="1" applyFill="1" applyBorder="1" applyAlignment="1">
      <alignment horizontal="left" vertical="center"/>
    </xf>
    <xf numFmtId="0" fontId="16" fillId="4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vertical="center"/>
    </xf>
    <xf numFmtId="0" fontId="16" fillId="0" borderId="0" xfId="0" applyFont="1" applyFill="1" applyBorder="1" applyAlignment="1">
      <alignment horizontal="center" vertical="center" wrapText="1"/>
    </xf>
    <xf numFmtId="0" fontId="16" fillId="4" borderId="5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1" fontId="16" fillId="0" borderId="5" xfId="0" applyNumberFormat="1" applyFont="1" applyFill="1" applyBorder="1" applyAlignment="1">
      <alignment horizontal="center" vertical="center"/>
    </xf>
    <xf numFmtId="1" fontId="16" fillId="0" borderId="5" xfId="0" applyNumberFormat="1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6" fillId="6" borderId="5" xfId="0" applyFont="1" applyFill="1" applyBorder="1" applyAlignment="1">
      <alignment horizontal="center" vertical="center" wrapText="1"/>
    </xf>
    <xf numFmtId="164" fontId="16" fillId="0" borderId="5" xfId="0" applyNumberFormat="1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left" vertical="center" wrapText="1"/>
    </xf>
    <xf numFmtId="0" fontId="18" fillId="5" borderId="5" xfId="0" applyFont="1" applyFill="1" applyBorder="1" applyAlignment="1">
      <alignment horizontal="center" vertical="center"/>
    </xf>
    <xf numFmtId="1" fontId="18" fillId="5" borderId="5" xfId="0" applyNumberFormat="1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left"/>
    </xf>
    <xf numFmtId="0" fontId="16" fillId="4" borderId="5" xfId="0" applyFont="1" applyFill="1" applyBorder="1" applyAlignment="1">
      <alignment horizontal="left" vertical="center" wrapText="1"/>
    </xf>
    <xf numFmtId="0" fontId="16" fillId="4" borderId="5" xfId="0" applyFont="1" applyFill="1" applyBorder="1" applyAlignment="1">
      <alignment horizontal="left" vertical="center"/>
    </xf>
    <xf numFmtId="0" fontId="0" fillId="0" borderId="0" xfId="0" applyAlignment="1">
      <alignment horizontal="left"/>
    </xf>
    <xf numFmtId="0" fontId="24" fillId="0" borderId="0" xfId="0" applyFont="1" applyFill="1" applyBorder="1" applyAlignment="1">
      <alignment horizontal="left" vertical="center"/>
    </xf>
    <xf numFmtId="0" fontId="16" fillId="0" borderId="6" xfId="0" applyFont="1" applyFill="1" applyBorder="1" applyAlignment="1">
      <alignment vertical="center" wrapText="1"/>
    </xf>
    <xf numFmtId="0" fontId="16" fillId="0" borderId="7" xfId="0" applyFont="1" applyFill="1" applyBorder="1" applyAlignment="1">
      <alignment vertical="center" wrapText="1"/>
    </xf>
    <xf numFmtId="0" fontId="16" fillId="0" borderId="8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/>
    </xf>
    <xf numFmtId="0" fontId="16" fillId="0" borderId="8" xfId="0" applyFont="1" applyFill="1" applyBorder="1" applyAlignment="1">
      <alignment horizontal="center" vertical="center"/>
    </xf>
    <xf numFmtId="0" fontId="18" fillId="5" borderId="5" xfId="0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vertical="center"/>
    </xf>
    <xf numFmtId="0" fontId="16" fillId="0" borderId="0" xfId="0" applyFont="1" applyFill="1" applyBorder="1" applyAlignment="1"/>
    <xf numFmtId="0" fontId="16" fillId="7" borderId="10" xfId="0" applyFont="1" applyFill="1" applyBorder="1" applyAlignment="1">
      <alignment horizontal="center"/>
    </xf>
    <xf numFmtId="0" fontId="22" fillId="7" borderId="11" xfId="0" applyFont="1" applyFill="1" applyBorder="1" applyAlignment="1">
      <alignment horizontal="center" vertical="center" wrapText="1"/>
    </xf>
    <xf numFmtId="0" fontId="16" fillId="7" borderId="0" xfId="0" applyFont="1" applyFill="1" applyBorder="1" applyAlignment="1">
      <alignment horizontal="center"/>
    </xf>
    <xf numFmtId="0" fontId="22" fillId="7" borderId="13" xfId="0" applyFont="1" applyFill="1" applyBorder="1" applyAlignment="1">
      <alignment horizontal="center" vertical="center" wrapText="1"/>
    </xf>
    <xf numFmtId="0" fontId="16" fillId="7" borderId="15" xfId="0" applyFont="1" applyFill="1" applyBorder="1" applyAlignment="1">
      <alignment horizontal="center"/>
    </xf>
    <xf numFmtId="0" fontId="22" fillId="7" borderId="16" xfId="0" applyFont="1" applyFill="1" applyBorder="1" applyAlignment="1">
      <alignment horizontal="center" vertical="center" wrapText="1"/>
    </xf>
    <xf numFmtId="1" fontId="16" fillId="8" borderId="0" xfId="0" applyNumberFormat="1" applyFont="1" applyFill="1" applyBorder="1" applyAlignment="1">
      <alignment horizontal="center" vertical="center"/>
    </xf>
    <xf numFmtId="0" fontId="22" fillId="8" borderId="13" xfId="0" applyFont="1" applyFill="1" applyBorder="1" applyAlignment="1">
      <alignment horizontal="center" vertical="center" wrapText="1"/>
    </xf>
    <xf numFmtId="1" fontId="16" fillId="3" borderId="15" xfId="0" applyNumberFormat="1" applyFont="1" applyFill="1" applyBorder="1" applyAlignment="1">
      <alignment horizontal="center"/>
    </xf>
    <xf numFmtId="0" fontId="22" fillId="3" borderId="16" xfId="0" applyFont="1" applyFill="1" applyBorder="1" applyAlignment="1">
      <alignment horizontal="center" vertical="center" wrapText="1"/>
    </xf>
    <xf numFmtId="0" fontId="16" fillId="9" borderId="14" xfId="0" applyFont="1" applyFill="1" applyBorder="1"/>
    <xf numFmtId="0" fontId="18" fillId="9" borderId="15" xfId="0" applyFont="1" applyFill="1" applyBorder="1" applyAlignment="1">
      <alignment horizontal="right"/>
    </xf>
    <xf numFmtId="1" fontId="18" fillId="9" borderId="15" xfId="0" applyNumberFormat="1" applyFont="1" applyFill="1" applyBorder="1" applyAlignment="1">
      <alignment horizontal="center"/>
    </xf>
    <xf numFmtId="0" fontId="23" fillId="9" borderId="16" xfId="0" applyFont="1" applyFill="1" applyBorder="1" applyAlignment="1">
      <alignment horizontal="center" vertical="center" wrapText="1"/>
    </xf>
    <xf numFmtId="0" fontId="0" fillId="0" borderId="0" xfId="0" applyAlignment="1"/>
    <xf numFmtId="2" fontId="0" fillId="0" borderId="0" xfId="0" applyNumberFormat="1" applyFill="1" applyAlignment="1">
      <alignment horizontal="center" vertical="center"/>
    </xf>
    <xf numFmtId="2" fontId="0" fillId="0" borderId="0" xfId="0" applyNumberFormat="1"/>
    <xf numFmtId="2" fontId="22" fillId="7" borderId="11" xfId="0" applyNumberFormat="1" applyFont="1" applyFill="1" applyBorder="1" applyAlignment="1">
      <alignment horizontal="center" vertical="center" wrapText="1"/>
    </xf>
    <xf numFmtId="2" fontId="22" fillId="7" borderId="13" xfId="0" applyNumberFormat="1" applyFont="1" applyFill="1" applyBorder="1" applyAlignment="1">
      <alignment horizontal="center" vertical="center" wrapText="1"/>
    </xf>
    <xf numFmtId="2" fontId="22" fillId="7" borderId="16" xfId="0" applyNumberFormat="1" applyFont="1" applyFill="1" applyBorder="1" applyAlignment="1">
      <alignment horizontal="center" vertical="center" wrapText="1"/>
    </xf>
    <xf numFmtId="2" fontId="22" fillId="8" borderId="13" xfId="0" applyNumberFormat="1" applyFont="1" applyFill="1" applyBorder="1" applyAlignment="1">
      <alignment horizontal="center" vertical="center" wrapText="1"/>
    </xf>
    <xf numFmtId="2" fontId="22" fillId="3" borderId="16" xfId="0" applyNumberFormat="1" applyFont="1" applyFill="1" applyBorder="1" applyAlignment="1">
      <alignment horizontal="center" vertical="center" wrapText="1"/>
    </xf>
    <xf numFmtId="2" fontId="23" fillId="9" borderId="16" xfId="0" applyNumberFormat="1" applyFont="1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/>
    </xf>
    <xf numFmtId="1" fontId="0" fillId="0" borderId="8" xfId="0" applyNumberFormat="1" applyFill="1" applyBorder="1" applyAlignment="1">
      <alignment horizontal="center" vertical="center"/>
    </xf>
    <xf numFmtId="164" fontId="0" fillId="0" borderId="8" xfId="0" applyNumberFormat="1" applyFill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7" xfId="0" applyFill="1" applyBorder="1" applyAlignment="1">
      <alignment horizontal="left" vertical="center" wrapText="1"/>
    </xf>
    <xf numFmtId="0" fontId="0" fillId="0" borderId="17" xfId="0" applyFill="1" applyBorder="1" applyAlignment="1">
      <alignment horizontal="center" vertical="center" wrapText="1"/>
    </xf>
    <xf numFmtId="0" fontId="0" fillId="0" borderId="17" xfId="0" applyFill="1" applyBorder="1" applyAlignment="1">
      <alignment horizontal="center" vertical="center"/>
    </xf>
    <xf numFmtId="1" fontId="0" fillId="0" borderId="17" xfId="0" applyNumberFormat="1" applyFill="1" applyBorder="1" applyAlignment="1">
      <alignment horizontal="center" vertical="center"/>
    </xf>
    <xf numFmtId="164" fontId="0" fillId="0" borderId="17" xfId="0" applyNumberFormat="1" applyFill="1" applyBorder="1" applyAlignment="1">
      <alignment horizontal="center" vertical="center"/>
    </xf>
    <xf numFmtId="1" fontId="25" fillId="0" borderId="0" xfId="0" applyNumberFormat="1" applyFont="1"/>
    <xf numFmtId="0" fontId="0" fillId="10" borderId="9" xfId="0" applyFill="1" applyBorder="1" applyAlignment="1">
      <alignment horizontal="center" vertical="center" wrapText="1"/>
    </xf>
    <xf numFmtId="1" fontId="0" fillId="10" borderId="11" xfId="0" applyNumberFormat="1" applyFill="1" applyBorder="1" applyAlignment="1">
      <alignment horizontal="center"/>
    </xf>
    <xf numFmtId="0" fontId="0" fillId="10" borderId="14" xfId="0" applyFill="1" applyBorder="1" applyAlignment="1">
      <alignment horizontal="center" vertical="center"/>
    </xf>
    <xf numFmtId="1" fontId="0" fillId="10" borderId="16" xfId="0" applyNumberFormat="1" applyFill="1" applyBorder="1" applyAlignment="1">
      <alignment horizontal="center"/>
    </xf>
    <xf numFmtId="0" fontId="0" fillId="0" borderId="5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left" vertical="center" wrapText="1"/>
    </xf>
    <xf numFmtId="0" fontId="0" fillId="0" borderId="5" xfId="0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18" fillId="5" borderId="5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5" xfId="0" applyFill="1" applyBorder="1" applyAlignment="1">
      <alignment horizontal="left" vertical="center" wrapText="1"/>
    </xf>
    <xf numFmtId="0" fontId="0" fillId="0" borderId="5" xfId="0" applyFill="1" applyBorder="1" applyAlignment="1">
      <alignment horizontal="center" vertical="center" wrapText="1"/>
    </xf>
    <xf numFmtId="0" fontId="18" fillId="5" borderId="5" xfId="0" applyFont="1" applyFill="1" applyBorder="1" applyAlignment="1">
      <alignment horizontal="center" vertical="center"/>
    </xf>
    <xf numFmtId="0" fontId="0" fillId="0" borderId="0" xfId="0" applyFill="1"/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left" vertical="center" wrapText="1"/>
    </xf>
    <xf numFmtId="15" fontId="0" fillId="0" borderId="0" xfId="0" applyNumberFormat="1" applyFill="1" applyAlignment="1">
      <alignment horizontal="center" vertical="center" wrapText="1"/>
    </xf>
    <xf numFmtId="0" fontId="18" fillId="5" borderId="6" xfId="0" applyFont="1" applyFill="1" applyBorder="1" applyAlignment="1">
      <alignment horizontal="center" vertical="center"/>
    </xf>
    <xf numFmtId="0" fontId="26" fillId="0" borderId="0" xfId="0" applyFont="1" applyFill="1" applyAlignment="1">
      <alignment horizontal="center" vertical="center" wrapText="1"/>
    </xf>
    <xf numFmtId="0" fontId="0" fillId="0" borderId="5" xfId="0" applyBorder="1"/>
    <xf numFmtId="0" fontId="0" fillId="0" borderId="5" xfId="0" applyFill="1" applyBorder="1"/>
    <xf numFmtId="15" fontId="0" fillId="0" borderId="5" xfId="0" applyNumberFormat="1" applyFill="1" applyBorder="1" applyAlignment="1">
      <alignment horizontal="center" vertical="center"/>
    </xf>
    <xf numFmtId="0" fontId="0" fillId="0" borderId="5" xfId="0" applyFont="1" applyFill="1" applyBorder="1"/>
    <xf numFmtId="0" fontId="0" fillId="0" borderId="5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 wrapText="1"/>
    </xf>
    <xf numFmtId="15" fontId="0" fillId="0" borderId="5" xfId="0" applyNumberFormat="1" applyFont="1" applyFill="1" applyBorder="1" applyAlignment="1">
      <alignment horizontal="center" vertical="center" wrapText="1"/>
    </xf>
    <xf numFmtId="15" fontId="0" fillId="0" borderId="5" xfId="0" applyNumberFormat="1" applyFill="1" applyBorder="1" applyAlignment="1">
      <alignment horizontal="center" vertical="center" wrapText="1"/>
    </xf>
    <xf numFmtId="0" fontId="0" fillId="0" borderId="5" xfId="0" applyBorder="1" applyAlignment="1">
      <alignment horizontal="left" vertical="center" wrapText="1"/>
    </xf>
    <xf numFmtId="15" fontId="0" fillId="0" borderId="0" xfId="0" applyNumberFormat="1" applyFill="1" applyBorder="1" applyAlignment="1">
      <alignment horizontal="center" vertical="center" wrapText="1"/>
    </xf>
    <xf numFmtId="1" fontId="18" fillId="5" borderId="6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0" fillId="0" borderId="0" xfId="0" applyBorder="1"/>
    <xf numFmtId="15" fontId="27" fillId="0" borderId="5" xfId="0" applyNumberFormat="1" applyFont="1" applyFill="1" applyBorder="1" applyAlignment="1">
      <alignment horizontal="center" vertical="center" wrapText="1"/>
    </xf>
    <xf numFmtId="0" fontId="16" fillId="9" borderId="18" xfId="0" applyFont="1" applyFill="1" applyBorder="1" applyAlignment="1">
      <alignment horizontal="center" vertical="center"/>
    </xf>
    <xf numFmtId="0" fontId="18" fillId="9" borderId="19" xfId="0" applyFont="1" applyFill="1" applyBorder="1" applyAlignment="1">
      <alignment horizontal="right"/>
    </xf>
    <xf numFmtId="1" fontId="18" fillId="9" borderId="19" xfId="0" applyNumberFormat="1" applyFont="1" applyFill="1" applyBorder="1" applyAlignment="1">
      <alignment horizontal="center"/>
    </xf>
    <xf numFmtId="0" fontId="23" fillId="9" borderId="20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5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left" vertical="center" wrapText="1"/>
    </xf>
    <xf numFmtId="0" fontId="0" fillId="0" borderId="8" xfId="0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18" fillId="5" borderId="5" xfId="0" applyFont="1" applyFill="1" applyBorder="1" applyAlignment="1">
      <alignment horizontal="center" vertical="center"/>
    </xf>
    <xf numFmtId="0" fontId="18" fillId="5" borderId="6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26" fillId="0" borderId="0" xfId="0" applyFont="1" applyFill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5" xfId="0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30" fillId="0" borderId="0" xfId="0" applyFont="1" applyFill="1" applyAlignment="1">
      <alignment horizontal="left" vertical="center" wrapText="1"/>
    </xf>
    <xf numFmtId="0" fontId="30" fillId="0" borderId="5" xfId="0" applyFont="1" applyFill="1" applyBorder="1" applyAlignment="1">
      <alignment horizontal="left" vertical="center" wrapText="1"/>
    </xf>
    <xf numFmtId="0" fontId="30" fillId="0" borderId="5" xfId="0" applyFont="1" applyFill="1" applyBorder="1" applyAlignment="1">
      <alignment horizontal="center" vertical="center" wrapText="1"/>
    </xf>
    <xf numFmtId="0" fontId="0" fillId="0" borderId="18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5" xfId="0" applyFont="1" applyFill="1" applyBorder="1" applyAlignment="1">
      <alignment vertical="center"/>
    </xf>
    <xf numFmtId="15" fontId="0" fillId="0" borderId="5" xfId="0" applyNumberFormat="1" applyFill="1" applyBorder="1" applyAlignment="1">
      <alignment vertical="center" wrapText="1"/>
    </xf>
    <xf numFmtId="0" fontId="0" fillId="0" borderId="5" xfId="0" applyFill="1" applyBorder="1" applyAlignment="1"/>
    <xf numFmtId="0" fontId="0" fillId="0" borderId="5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" fontId="0" fillId="0" borderId="2" xfId="0" applyNumberFormat="1" applyBorder="1" applyAlignment="1">
      <alignment horizontal="center" vertical="center" wrapText="1"/>
    </xf>
    <xf numFmtId="1" fontId="0" fillId="0" borderId="4" xfId="0" applyNumberFormat="1" applyBorder="1" applyAlignment="1">
      <alignment horizontal="center" vertical="center" wrapText="1"/>
    </xf>
    <xf numFmtId="1" fontId="0" fillId="0" borderId="2" xfId="0" applyNumberFormat="1" applyBorder="1" applyAlignment="1">
      <alignment horizontal="center" vertical="center"/>
    </xf>
    <xf numFmtId="1" fontId="0" fillId="0" borderId="4" xfId="0" applyNumberFormat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1" xfId="0" applyBorder="1" applyAlignment="1">
      <alignment horizontal="left" vertical="center" wrapText="1"/>
    </xf>
    <xf numFmtId="0" fontId="6" fillId="0" borderId="0" xfId="0" applyFont="1" applyAlignment="1">
      <alignment horizontal="left" wrapText="1"/>
    </xf>
    <xf numFmtId="0" fontId="4" fillId="0" borderId="0" xfId="0" applyFont="1" applyAlignment="1">
      <alignment horizontal="left" wrapText="1"/>
    </xf>
    <xf numFmtId="0" fontId="7" fillId="0" borderId="0" xfId="0" applyFont="1" applyAlignment="1">
      <alignment horizontal="left" vertical="top" wrapText="1"/>
    </xf>
    <xf numFmtId="0" fontId="8" fillId="0" borderId="0" xfId="0" applyFont="1" applyAlignment="1">
      <alignment horizontal="right"/>
    </xf>
    <xf numFmtId="0" fontId="0" fillId="3" borderId="1" xfId="0" applyFill="1" applyBorder="1" applyAlignment="1">
      <alignment horizontal="left" vertical="center" wrapText="1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1" fontId="0" fillId="0" borderId="3" xfId="0" applyNumberFormat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5" xfId="0" applyFill="1" applyBorder="1" applyAlignment="1">
      <alignment horizontal="left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left" vertical="center" wrapText="1"/>
    </xf>
    <xf numFmtId="0" fontId="0" fillId="0" borderId="8" xfId="0" applyBorder="1" applyAlignment="1">
      <alignment horizontal="center" vertical="center"/>
    </xf>
    <xf numFmtId="0" fontId="0" fillId="0" borderId="8" xfId="0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left" vertical="center"/>
    </xf>
    <xf numFmtId="0" fontId="16" fillId="7" borderId="12" xfId="0" applyFont="1" applyFill="1" applyBorder="1" applyAlignment="1">
      <alignment horizontal="right" vertical="center"/>
    </xf>
    <xf numFmtId="0" fontId="16" fillId="7" borderId="0" xfId="0" applyFont="1" applyFill="1" applyBorder="1" applyAlignment="1">
      <alignment horizontal="right" vertical="center"/>
    </xf>
    <xf numFmtId="0" fontId="16" fillId="7" borderId="14" xfId="0" applyFont="1" applyFill="1" applyBorder="1" applyAlignment="1">
      <alignment horizontal="right"/>
    </xf>
    <xf numFmtId="0" fontId="16" fillId="7" borderId="15" xfId="0" applyFont="1" applyFill="1" applyBorder="1" applyAlignment="1">
      <alignment horizontal="right"/>
    </xf>
    <xf numFmtId="0" fontId="16" fillId="8" borderId="9" xfId="0" applyFont="1" applyFill="1" applyBorder="1" applyAlignment="1">
      <alignment horizontal="right"/>
    </xf>
    <xf numFmtId="0" fontId="16" fillId="8" borderId="10" xfId="0" applyFont="1" applyFill="1" applyBorder="1" applyAlignment="1">
      <alignment horizontal="right"/>
    </xf>
    <xf numFmtId="0" fontId="16" fillId="3" borderId="14" xfId="0" applyFont="1" applyFill="1" applyBorder="1" applyAlignment="1">
      <alignment horizontal="right" vertical="center"/>
    </xf>
    <xf numFmtId="0" fontId="16" fillId="3" borderId="15" xfId="0" applyFont="1" applyFill="1" applyBorder="1" applyAlignment="1">
      <alignment horizontal="right" vertical="center"/>
    </xf>
    <xf numFmtId="0" fontId="16" fillId="7" borderId="9" xfId="0" applyFont="1" applyFill="1" applyBorder="1" applyAlignment="1">
      <alignment horizontal="right" vertical="center"/>
    </xf>
    <xf numFmtId="0" fontId="16" fillId="7" borderId="10" xfId="0" applyFont="1" applyFill="1" applyBorder="1" applyAlignment="1">
      <alignment horizontal="right" vertical="center"/>
    </xf>
    <xf numFmtId="0" fontId="16" fillId="6" borderId="6" xfId="0" applyFont="1" applyFill="1" applyBorder="1" applyAlignment="1">
      <alignment horizontal="center" vertical="center" wrapText="1"/>
    </xf>
    <xf numFmtId="0" fontId="16" fillId="6" borderId="7" xfId="0" applyFont="1" applyFill="1" applyBorder="1" applyAlignment="1">
      <alignment horizontal="center" vertical="center" wrapText="1"/>
    </xf>
    <xf numFmtId="0" fontId="16" fillId="6" borderId="8" xfId="0" applyFont="1" applyFill="1" applyBorder="1" applyAlignment="1">
      <alignment horizontal="center" vertical="center" wrapText="1"/>
    </xf>
    <xf numFmtId="1" fontId="16" fillId="0" borderId="6" xfId="0" applyNumberFormat="1" applyFont="1" applyFill="1" applyBorder="1" applyAlignment="1">
      <alignment horizontal="center" vertical="center"/>
    </xf>
    <xf numFmtId="1" fontId="16" fillId="0" borderId="7" xfId="0" applyNumberFormat="1" applyFont="1" applyFill="1" applyBorder="1" applyAlignment="1">
      <alignment horizontal="center" vertical="center"/>
    </xf>
    <xf numFmtId="1" fontId="16" fillId="0" borderId="8" xfId="0" applyNumberFormat="1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/>
    </xf>
    <xf numFmtId="0" fontId="16" fillId="0" borderId="8" xfId="0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left" vertical="center" wrapText="1"/>
    </xf>
    <xf numFmtId="0" fontId="16" fillId="0" borderId="6" xfId="0" applyFont="1" applyFill="1" applyBorder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 wrapText="1"/>
    </xf>
    <xf numFmtId="0" fontId="16" fillId="4" borderId="6" xfId="0" applyFont="1" applyFill="1" applyBorder="1" applyAlignment="1">
      <alignment horizontal="center" vertical="center"/>
    </xf>
    <xf numFmtId="0" fontId="16" fillId="4" borderId="8" xfId="0" applyFont="1" applyFill="1" applyBorder="1" applyAlignment="1">
      <alignment horizontal="center" vertical="center"/>
    </xf>
    <xf numFmtId="0" fontId="16" fillId="4" borderId="6" xfId="0" applyFont="1" applyFill="1" applyBorder="1" applyAlignment="1">
      <alignment horizontal="left" vertical="center" wrapText="1"/>
    </xf>
    <xf numFmtId="0" fontId="16" fillId="4" borderId="8" xfId="0" applyFont="1" applyFill="1" applyBorder="1" applyAlignment="1">
      <alignment horizontal="left" vertical="center" wrapText="1"/>
    </xf>
    <xf numFmtId="0" fontId="16" fillId="4" borderId="7" xfId="0" applyFont="1" applyFill="1" applyBorder="1" applyAlignment="1">
      <alignment horizontal="center" vertical="center"/>
    </xf>
    <xf numFmtId="0" fontId="16" fillId="4" borderId="7" xfId="0" applyFont="1" applyFill="1" applyBorder="1" applyAlignment="1">
      <alignment horizontal="left" vertical="center" wrapText="1"/>
    </xf>
    <xf numFmtId="0" fontId="16" fillId="0" borderId="7" xfId="0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left" vertical="center"/>
    </xf>
    <xf numFmtId="0" fontId="18" fillId="5" borderId="5" xfId="0" applyFont="1" applyFill="1" applyBorder="1" applyAlignment="1">
      <alignment horizontal="center" vertical="center"/>
    </xf>
    <xf numFmtId="0" fontId="18" fillId="5" borderId="5" xfId="0" applyFont="1" applyFill="1" applyBorder="1" applyAlignment="1">
      <alignment horizontal="left" vertical="center"/>
    </xf>
    <xf numFmtId="0" fontId="18" fillId="5" borderId="5" xfId="0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left" vertical="center" wrapText="1"/>
    </xf>
    <xf numFmtId="0" fontId="16" fillId="0" borderId="7" xfId="0" applyFont="1" applyFill="1" applyBorder="1" applyAlignment="1">
      <alignment horizontal="center" vertical="center"/>
    </xf>
    <xf numFmtId="164" fontId="16" fillId="0" borderId="6" xfId="0" applyNumberFormat="1" applyFont="1" applyFill="1" applyBorder="1" applyAlignment="1">
      <alignment horizontal="center" vertical="center"/>
    </xf>
    <xf numFmtId="164" fontId="16" fillId="0" borderId="8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left" wrapText="1"/>
    </xf>
    <xf numFmtId="0" fontId="13" fillId="0" borderId="0" xfId="0" applyFont="1" applyFill="1" applyBorder="1" applyAlignment="1">
      <alignment horizontal="left" wrapText="1"/>
    </xf>
    <xf numFmtId="0" fontId="14" fillId="0" borderId="0" xfId="0" applyFont="1" applyFill="1" applyBorder="1" applyAlignment="1">
      <alignment horizontal="left" vertical="top" wrapText="1"/>
    </xf>
    <xf numFmtId="0" fontId="15" fillId="0" borderId="0" xfId="0" applyFont="1" applyFill="1" applyBorder="1" applyAlignment="1">
      <alignment horizontal="right"/>
    </xf>
    <xf numFmtId="0" fontId="18" fillId="4" borderId="5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 wrapText="1"/>
    </xf>
    <xf numFmtId="0" fontId="18" fillId="5" borderId="18" xfId="0" applyFont="1" applyFill="1" applyBorder="1" applyAlignment="1">
      <alignment horizontal="center" vertical="center"/>
    </xf>
    <xf numFmtId="0" fontId="18" fillId="5" borderId="19" xfId="0" applyFont="1" applyFill="1" applyBorder="1" applyAlignment="1">
      <alignment horizontal="center" vertical="center"/>
    </xf>
    <xf numFmtId="0" fontId="18" fillId="5" borderId="20" xfId="0" applyFont="1" applyFill="1" applyBorder="1" applyAlignment="1">
      <alignment horizontal="center" vertical="center"/>
    </xf>
    <xf numFmtId="0" fontId="18" fillId="5" borderId="6" xfId="0" applyFont="1" applyFill="1" applyBorder="1" applyAlignment="1">
      <alignment horizontal="center" vertical="center" wrapText="1"/>
    </xf>
    <xf numFmtId="0" fontId="18" fillId="5" borderId="8" xfId="0" applyFont="1" applyFill="1" applyBorder="1" applyAlignment="1">
      <alignment horizontal="center" vertical="center" wrapText="1"/>
    </xf>
    <xf numFmtId="0" fontId="18" fillId="11" borderId="6" xfId="0" applyFont="1" applyFill="1" applyBorder="1" applyAlignment="1">
      <alignment horizontal="center" vertical="center"/>
    </xf>
    <xf numFmtId="0" fontId="18" fillId="11" borderId="8" xfId="0" applyFont="1" applyFill="1" applyBorder="1" applyAlignment="1">
      <alignment horizontal="center" vertical="center"/>
    </xf>
    <xf numFmtId="0" fontId="18" fillId="5" borderId="6" xfId="0" applyFont="1" applyFill="1" applyBorder="1" applyAlignment="1">
      <alignment horizontal="center" vertical="center"/>
    </xf>
    <xf numFmtId="0" fontId="18" fillId="5" borderId="8" xfId="0" applyFont="1" applyFill="1" applyBorder="1" applyAlignment="1">
      <alignment horizontal="center" vertical="center"/>
    </xf>
    <xf numFmtId="1" fontId="15" fillId="0" borderId="0" xfId="0" applyNumberFormat="1" applyFont="1" applyFill="1" applyBorder="1" applyAlignment="1">
      <alignment horizontal="right" vertical="center"/>
    </xf>
    <xf numFmtId="0" fontId="15" fillId="0" borderId="0" xfId="0" applyFont="1" applyFill="1" applyBorder="1" applyAlignment="1">
      <alignment horizontal="right" vertical="center"/>
    </xf>
    <xf numFmtId="0" fontId="29" fillId="0" borderId="15" xfId="0" applyFont="1" applyBorder="1" applyAlignment="1">
      <alignment horizontal="left" vertical="top"/>
    </xf>
    <xf numFmtId="0" fontId="26" fillId="0" borderId="0" xfId="0" applyFont="1" applyFill="1" applyAlignment="1">
      <alignment horizontal="center" vertical="center"/>
    </xf>
    <xf numFmtId="0" fontId="26" fillId="0" borderId="0" xfId="0" applyFont="1" applyFill="1" applyAlignment="1">
      <alignment horizontal="center" vertical="center" wrapText="1"/>
    </xf>
    <xf numFmtId="0" fontId="26" fillId="0" borderId="13" xfId="0" applyFont="1" applyFill="1" applyBorder="1" applyAlignment="1">
      <alignment horizontal="center" vertical="center" wrapText="1"/>
    </xf>
    <xf numFmtId="15" fontId="0" fillId="0" borderId="6" xfId="0" applyNumberFormat="1" applyFill="1" applyBorder="1" applyAlignment="1">
      <alignment horizontal="center" vertical="center" wrapText="1"/>
    </xf>
    <xf numFmtId="15" fontId="0" fillId="0" borderId="8" xfId="0" applyNumberForma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6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0" fillId="0" borderId="6" xfId="0" applyFill="1" applyBorder="1" applyAlignment="1">
      <alignment horizontal="left" vertical="center" wrapText="1"/>
    </xf>
    <xf numFmtId="0" fontId="0" fillId="0" borderId="6" xfId="0" applyFill="1" applyBorder="1" applyAlignment="1">
      <alignment horizontal="left" vertical="center"/>
    </xf>
    <xf numFmtId="0" fontId="0" fillId="0" borderId="7" xfId="0" applyFill="1" applyBorder="1" applyAlignment="1">
      <alignment horizontal="left" vertical="center"/>
    </xf>
    <xf numFmtId="0" fontId="0" fillId="0" borderId="8" xfId="0" applyFill="1" applyBorder="1" applyAlignment="1">
      <alignment horizontal="left" vertical="center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6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7" xfId="0" applyFill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0" fillId="0" borderId="6" xfId="0" applyFont="1" applyFill="1" applyBorder="1" applyAlignment="1">
      <alignment horizontal="center" vertical="center" wrapText="1"/>
    </xf>
    <xf numFmtId="0" fontId="30" fillId="0" borderId="7" xfId="0" applyFont="1" applyFill="1" applyBorder="1" applyAlignment="1">
      <alignment horizontal="center" vertical="center" wrapText="1"/>
    </xf>
    <xf numFmtId="0" fontId="30" fillId="0" borderId="8" xfId="0" applyFont="1" applyFill="1" applyBorder="1" applyAlignment="1">
      <alignment horizontal="center" vertical="center" wrapText="1"/>
    </xf>
    <xf numFmtId="0" fontId="30" fillId="0" borderId="6" xfId="0" applyFont="1" applyFill="1" applyBorder="1" applyAlignment="1">
      <alignment horizontal="left" vertical="center" wrapText="1"/>
    </xf>
    <xf numFmtId="0" fontId="30" fillId="0" borderId="7" xfId="0" applyFont="1" applyFill="1" applyBorder="1" applyAlignment="1">
      <alignment horizontal="left" vertical="center" wrapText="1"/>
    </xf>
    <xf numFmtId="0" fontId="30" fillId="0" borderId="8" xfId="0" applyFont="1" applyFill="1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</cellXfs>
  <cellStyles count="1">
    <cellStyle name="Normal" xfId="0" builtinId="0"/>
  </cellStyles>
  <dxfs count="9">
    <dxf>
      <font>
        <color theme="4" tint="-0.499984740745262"/>
      </font>
      <fill>
        <patternFill>
          <bgColor theme="8" tint="0.59996337778862885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4" tint="-0.499984740745262"/>
      </font>
      <fill>
        <patternFill>
          <bgColor theme="8" tint="0.59996337778862885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4" tint="-0.499984740745262"/>
      </font>
      <fill>
        <patternFill>
          <bgColor theme="8" tint="0.59996337778862885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F0BCFA"/>
      <color rgb="FFD6D0FC"/>
      <color rgb="FFC9A4E4"/>
      <color rgb="FFFF3300"/>
      <color rgb="FF960000"/>
      <color rgb="FF500000"/>
      <color rgb="FFB17ED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2"/>
  <sheetViews>
    <sheetView topLeftCell="B70" zoomScale="90" zoomScaleNormal="90" workbookViewId="0">
      <selection activeCell="B34" sqref="B34"/>
    </sheetView>
  </sheetViews>
  <sheetFormatPr defaultRowHeight="15" x14ac:dyDescent="0.25"/>
  <cols>
    <col min="1" max="1" width="3.5703125" style="9" bestFit="1" customWidth="1"/>
    <col min="2" max="2" width="54.7109375" style="1" customWidth="1"/>
    <col min="3" max="3" width="10.42578125" style="9" customWidth="1"/>
    <col min="4" max="4" width="18.85546875" style="7" customWidth="1"/>
    <col min="5" max="5" width="12.5703125" style="1" customWidth="1"/>
    <col min="6" max="6" width="8.140625" style="9" customWidth="1"/>
    <col min="7" max="7" width="13.85546875" style="9" customWidth="1"/>
    <col min="8" max="8" width="8.7109375" style="8" customWidth="1"/>
    <col min="9" max="10" width="9.140625" style="1"/>
    <col min="11" max="11" width="11" style="1" customWidth="1"/>
    <col min="12" max="16384" width="9.140625" style="1"/>
  </cols>
  <sheetData>
    <row r="1" spans="1:8" ht="15" customHeight="1" x14ac:dyDescent="0.25">
      <c r="A1" s="201" t="s">
        <v>61</v>
      </c>
      <c r="B1" s="202"/>
      <c r="C1" s="202"/>
      <c r="D1" s="202"/>
      <c r="E1" s="202"/>
      <c r="F1" s="202"/>
      <c r="G1" s="202"/>
      <c r="H1" s="202"/>
    </row>
    <row r="2" spans="1:8" ht="15" customHeight="1" x14ac:dyDescent="0.25">
      <c r="A2" s="202"/>
      <c r="B2" s="202"/>
      <c r="C2" s="202"/>
      <c r="D2" s="202"/>
      <c r="E2" s="202"/>
      <c r="F2" s="202"/>
      <c r="G2" s="202"/>
      <c r="H2" s="202"/>
    </row>
    <row r="3" spans="1:8" ht="18.75" customHeight="1" x14ac:dyDescent="0.25">
      <c r="A3" s="202"/>
      <c r="B3" s="202"/>
      <c r="C3" s="202"/>
      <c r="D3" s="202"/>
      <c r="E3" s="202"/>
      <c r="F3" s="202"/>
      <c r="G3" s="202"/>
      <c r="H3" s="202"/>
    </row>
    <row r="4" spans="1:8" ht="18.75" customHeight="1" x14ac:dyDescent="0.25">
      <c r="A4" s="202"/>
      <c r="B4" s="202"/>
      <c r="C4" s="202"/>
      <c r="D4" s="202"/>
      <c r="E4" s="202"/>
      <c r="F4" s="202"/>
      <c r="G4" s="202"/>
      <c r="H4" s="202"/>
    </row>
    <row r="5" spans="1:8" ht="18.75" customHeight="1" x14ac:dyDescent="0.25">
      <c r="A5" s="202"/>
      <c r="B5" s="202"/>
      <c r="C5" s="202"/>
      <c r="D5" s="202"/>
      <c r="E5" s="202"/>
      <c r="F5" s="202"/>
      <c r="G5" s="202"/>
      <c r="H5" s="202"/>
    </row>
    <row r="6" spans="1:8" ht="18.75" customHeight="1" x14ac:dyDescent="0.25">
      <c r="A6" s="202"/>
      <c r="B6" s="202"/>
      <c r="C6" s="202"/>
      <c r="D6" s="202"/>
      <c r="E6" s="202"/>
      <c r="F6" s="202"/>
      <c r="G6" s="202"/>
      <c r="H6" s="202"/>
    </row>
    <row r="7" spans="1:8" ht="18.75" customHeight="1" x14ac:dyDescent="0.25">
      <c r="A7" s="202"/>
      <c r="B7" s="202"/>
      <c r="C7" s="202"/>
      <c r="D7" s="202"/>
      <c r="E7" s="202"/>
      <c r="F7" s="202"/>
      <c r="G7" s="202"/>
      <c r="H7" s="202"/>
    </row>
    <row r="8" spans="1:8" ht="18.75" customHeight="1" x14ac:dyDescent="0.25">
      <c r="A8" s="202"/>
      <c r="B8" s="202"/>
      <c r="C8" s="202"/>
      <c r="D8" s="202"/>
      <c r="E8" s="202"/>
      <c r="F8" s="202"/>
      <c r="G8" s="202"/>
      <c r="H8" s="202"/>
    </row>
    <row r="9" spans="1:8" ht="18.75" customHeight="1" x14ac:dyDescent="0.25">
      <c r="A9" s="202"/>
      <c r="B9" s="202"/>
      <c r="C9" s="202"/>
      <c r="D9" s="202"/>
      <c r="E9" s="202"/>
      <c r="F9" s="202"/>
      <c r="G9" s="202"/>
      <c r="H9" s="202"/>
    </row>
    <row r="10" spans="1:8" ht="18.75" customHeight="1" x14ac:dyDescent="0.25">
      <c r="A10" s="202"/>
      <c r="B10" s="202"/>
      <c r="C10" s="202"/>
      <c r="D10" s="202"/>
      <c r="E10" s="202"/>
      <c r="F10" s="202"/>
      <c r="G10" s="202"/>
      <c r="H10" s="202"/>
    </row>
    <row r="11" spans="1:8" ht="18.75" customHeight="1" x14ac:dyDescent="0.25">
      <c r="A11" s="202"/>
      <c r="B11" s="202"/>
      <c r="C11" s="202"/>
      <c r="D11" s="202"/>
      <c r="E11" s="202"/>
      <c r="F11" s="202"/>
      <c r="G11" s="202"/>
      <c r="H11" s="202"/>
    </row>
    <row r="12" spans="1:8" ht="18.75" customHeight="1" x14ac:dyDescent="0.25">
      <c r="A12" s="202"/>
      <c r="B12" s="202"/>
      <c r="C12" s="202"/>
      <c r="D12" s="202"/>
      <c r="E12" s="202"/>
      <c r="F12" s="202"/>
      <c r="G12" s="202"/>
      <c r="H12" s="202"/>
    </row>
    <row r="13" spans="1:8" ht="18.75" customHeight="1" x14ac:dyDescent="0.25">
      <c r="A13" s="202"/>
      <c r="B13" s="202"/>
      <c r="C13" s="202"/>
      <c r="D13" s="202"/>
      <c r="E13" s="202"/>
      <c r="F13" s="202"/>
      <c r="G13" s="202"/>
      <c r="H13" s="202"/>
    </row>
    <row r="14" spans="1:8" ht="18.75" customHeight="1" x14ac:dyDescent="0.25">
      <c r="A14" s="202"/>
      <c r="B14" s="202"/>
      <c r="C14" s="202"/>
      <c r="D14" s="202"/>
      <c r="E14" s="202"/>
      <c r="F14" s="202"/>
      <c r="G14" s="202"/>
      <c r="H14" s="202"/>
    </row>
    <row r="15" spans="1:8" ht="18.75" customHeight="1" x14ac:dyDescent="0.25">
      <c r="A15" s="203" t="s">
        <v>32</v>
      </c>
      <c r="B15" s="203"/>
      <c r="C15" s="203"/>
      <c r="D15" s="203"/>
      <c r="E15" s="203"/>
      <c r="F15" s="203"/>
      <c r="G15" s="203"/>
      <c r="H15" s="203"/>
    </row>
    <row r="16" spans="1:8" ht="18.75" customHeight="1" x14ac:dyDescent="0.25">
      <c r="A16" s="203"/>
      <c r="B16" s="203"/>
      <c r="C16" s="203"/>
      <c r="D16" s="203"/>
      <c r="E16" s="203"/>
      <c r="F16" s="203"/>
      <c r="G16" s="203"/>
      <c r="H16" s="203"/>
    </row>
    <row r="17" spans="1:13" ht="9.75" customHeight="1" x14ac:dyDescent="0.25">
      <c r="A17" s="203"/>
      <c r="B17" s="203"/>
      <c r="C17" s="203"/>
      <c r="D17" s="203"/>
      <c r="E17" s="203"/>
      <c r="F17" s="203"/>
      <c r="G17" s="203"/>
      <c r="H17" s="203"/>
    </row>
    <row r="18" spans="1:13" ht="18.75" hidden="1" customHeight="1" x14ac:dyDescent="0.25">
      <c r="A18" s="203"/>
      <c r="B18" s="203"/>
      <c r="C18" s="203"/>
      <c r="D18" s="203"/>
      <c r="E18" s="203"/>
      <c r="F18" s="203"/>
      <c r="G18" s="203"/>
      <c r="H18" s="203"/>
      <c r="M18" s="1" t="s">
        <v>1</v>
      </c>
    </row>
    <row r="19" spans="1:13" ht="18.75" customHeight="1" x14ac:dyDescent="0.25">
      <c r="A19" s="204" t="s">
        <v>65</v>
      </c>
      <c r="B19" s="204"/>
      <c r="C19" s="204"/>
      <c r="D19" s="204"/>
      <c r="E19" s="204"/>
      <c r="F19" s="204"/>
      <c r="G19" s="204"/>
      <c r="H19" s="204"/>
    </row>
    <row r="20" spans="1:13" ht="18.75" customHeight="1" x14ac:dyDescent="0.25">
      <c r="A20" s="204"/>
      <c r="B20" s="204"/>
      <c r="C20" s="204"/>
      <c r="D20" s="204"/>
      <c r="E20" s="204"/>
      <c r="F20" s="204"/>
      <c r="G20" s="204"/>
      <c r="H20" s="204"/>
    </row>
    <row r="21" spans="1:13" ht="18.75" customHeight="1" x14ac:dyDescent="0.25">
      <c r="A21" s="19"/>
      <c r="B21" s="19"/>
      <c r="C21" s="19"/>
      <c r="D21" s="19"/>
      <c r="E21" s="19"/>
      <c r="F21" s="19"/>
      <c r="G21" s="19"/>
      <c r="H21" s="19"/>
    </row>
    <row r="22" spans="1:13" ht="18.75" customHeight="1" x14ac:dyDescent="0.25">
      <c r="A22" s="19"/>
      <c r="B22" s="19"/>
      <c r="C22" s="19"/>
      <c r="D22" s="19"/>
      <c r="E22" s="19"/>
      <c r="F22" s="19"/>
      <c r="G22" s="19"/>
      <c r="H22" s="19"/>
    </row>
    <row r="23" spans="1:13" ht="18.75" customHeight="1" x14ac:dyDescent="0.25">
      <c r="A23" s="19"/>
      <c r="B23" s="19"/>
      <c r="C23" s="19"/>
      <c r="D23" s="19"/>
      <c r="E23" s="19"/>
      <c r="F23" s="19"/>
      <c r="G23" s="19"/>
      <c r="H23" s="19"/>
    </row>
    <row r="24" spans="1:13" ht="18.75" customHeight="1" x14ac:dyDescent="0.25">
      <c r="A24" s="19"/>
      <c r="B24" s="19"/>
      <c r="C24" s="19"/>
      <c r="D24" s="19"/>
      <c r="E24" s="19"/>
      <c r="F24" s="19"/>
      <c r="G24" s="19"/>
      <c r="H24" s="19"/>
    </row>
    <row r="25" spans="1:13" ht="18.75" customHeight="1" x14ac:dyDescent="0.25">
      <c r="A25" s="20"/>
      <c r="B25" s="20"/>
      <c r="C25" s="20"/>
    </row>
    <row r="26" spans="1:13" ht="18.75" customHeight="1" x14ac:dyDescent="0.25">
      <c r="A26" s="20"/>
      <c r="B26" s="20"/>
      <c r="C26" s="20"/>
    </row>
    <row r="27" spans="1:13" ht="18.75" customHeight="1" x14ac:dyDescent="0.25">
      <c r="A27" s="20"/>
      <c r="B27" s="20"/>
      <c r="C27" s="20"/>
      <c r="D27" s="20"/>
      <c r="E27" s="20"/>
      <c r="F27" s="20"/>
      <c r="G27" s="20"/>
      <c r="H27" s="20"/>
    </row>
    <row r="28" spans="1:13" ht="18.75" customHeight="1" x14ac:dyDescent="0.25">
      <c r="A28" s="10"/>
      <c r="B28" s="10"/>
      <c r="C28" s="10"/>
      <c r="D28" s="10"/>
      <c r="E28" s="10"/>
      <c r="F28" s="182"/>
      <c r="G28" s="182"/>
      <c r="H28" s="182"/>
    </row>
    <row r="29" spans="1:13" ht="18.75" customHeight="1" x14ac:dyDescent="0.25">
      <c r="A29" s="32"/>
      <c r="B29" s="32"/>
      <c r="C29" s="32"/>
      <c r="D29" s="32"/>
      <c r="E29" s="32"/>
      <c r="F29" s="33"/>
      <c r="G29" s="33"/>
      <c r="H29" s="33"/>
    </row>
    <row r="30" spans="1:13" ht="15" customHeight="1" x14ac:dyDescent="0.25">
      <c r="A30" s="186" t="s">
        <v>33</v>
      </c>
      <c r="B30" s="186"/>
      <c r="C30" s="186"/>
      <c r="D30" s="186"/>
      <c r="E30" s="186"/>
      <c r="F30" s="186"/>
      <c r="G30" s="186"/>
      <c r="H30" s="186"/>
    </row>
    <row r="32" spans="1:13" x14ac:dyDescent="0.25">
      <c r="A32" s="188" t="s">
        <v>3</v>
      </c>
      <c r="B32" s="189" t="s">
        <v>4</v>
      </c>
      <c r="C32" s="188"/>
      <c r="D32" s="188" t="s">
        <v>31</v>
      </c>
      <c r="E32" s="188" t="s">
        <v>19</v>
      </c>
      <c r="F32" s="188"/>
      <c r="G32" s="188"/>
      <c r="H32" s="187" t="s">
        <v>42</v>
      </c>
    </row>
    <row r="33" spans="1:11" x14ac:dyDescent="0.25">
      <c r="A33" s="188"/>
      <c r="B33" s="189"/>
      <c r="C33" s="188"/>
      <c r="D33" s="188"/>
      <c r="E33" s="11" t="s">
        <v>5</v>
      </c>
      <c r="F33" s="11" t="s">
        <v>2</v>
      </c>
      <c r="G33" s="5" t="s">
        <v>29</v>
      </c>
      <c r="H33" s="187"/>
    </row>
    <row r="34" spans="1:11" ht="15" customHeight="1" x14ac:dyDescent="0.25">
      <c r="A34" s="13">
        <v>1</v>
      </c>
      <c r="B34" s="53" t="s">
        <v>12</v>
      </c>
      <c r="C34" s="4" t="s">
        <v>21</v>
      </c>
      <c r="D34" s="184" t="s">
        <v>34</v>
      </c>
      <c r="E34" s="13" t="s">
        <v>6</v>
      </c>
      <c r="F34" s="13" t="s">
        <v>18</v>
      </c>
      <c r="G34" s="12">
        <v>3</v>
      </c>
      <c r="H34" s="4"/>
      <c r="J34" s="52" t="s">
        <v>126</v>
      </c>
      <c r="K34" s="54" t="e">
        <f>G34+G36+G38+G40+(G41:G45)+(G48:G54)+G55+(G59:G60)+(G62:G65)</f>
        <v>#VALUE!</v>
      </c>
    </row>
    <row r="35" spans="1:11" x14ac:dyDescent="0.25">
      <c r="A35" s="13">
        <v>2</v>
      </c>
      <c r="B35" s="6" t="s">
        <v>13</v>
      </c>
      <c r="C35" s="4" t="s">
        <v>21</v>
      </c>
      <c r="D35" s="184"/>
      <c r="E35" s="13" t="s">
        <v>11</v>
      </c>
      <c r="F35" s="13" t="s">
        <v>9</v>
      </c>
      <c r="G35" s="12">
        <v>2</v>
      </c>
      <c r="H35" s="4"/>
    </row>
    <row r="36" spans="1:11" x14ac:dyDescent="0.25">
      <c r="A36" s="13">
        <v>3</v>
      </c>
      <c r="B36" s="53" t="s">
        <v>14</v>
      </c>
      <c r="C36" s="4" t="s">
        <v>21</v>
      </c>
      <c r="D36" s="184"/>
      <c r="E36" s="13" t="s">
        <v>6</v>
      </c>
      <c r="F36" s="13" t="s">
        <v>10</v>
      </c>
      <c r="G36" s="12">
        <v>1</v>
      </c>
      <c r="H36" s="4"/>
    </row>
    <row r="37" spans="1:11" x14ac:dyDescent="0.25">
      <c r="A37" s="13">
        <v>4</v>
      </c>
      <c r="B37" s="6" t="s">
        <v>15</v>
      </c>
      <c r="C37" s="4" t="s">
        <v>21</v>
      </c>
      <c r="D37" s="184"/>
      <c r="E37" s="13" t="s">
        <v>11</v>
      </c>
      <c r="F37" s="13" t="s">
        <v>10</v>
      </c>
      <c r="G37" s="12">
        <v>1</v>
      </c>
      <c r="H37" s="4"/>
    </row>
    <row r="38" spans="1:11" ht="28.5" customHeight="1" x14ac:dyDescent="0.25">
      <c r="A38" s="13">
        <v>5</v>
      </c>
      <c r="B38" s="53" t="s">
        <v>16</v>
      </c>
      <c r="C38" s="4" t="s">
        <v>21</v>
      </c>
      <c r="D38" s="184"/>
      <c r="E38" s="13" t="s">
        <v>6</v>
      </c>
      <c r="F38" s="13" t="s">
        <v>10</v>
      </c>
      <c r="G38" s="12">
        <v>1</v>
      </c>
      <c r="H38" s="4"/>
    </row>
    <row r="39" spans="1:11" ht="30" x14ac:dyDescent="0.25">
      <c r="A39" s="13">
        <v>6</v>
      </c>
      <c r="B39" s="6" t="s">
        <v>17</v>
      </c>
      <c r="C39" s="4" t="s">
        <v>21</v>
      </c>
      <c r="D39" s="184"/>
      <c r="E39" s="13" t="s">
        <v>11</v>
      </c>
      <c r="F39" s="13" t="s">
        <v>10</v>
      </c>
      <c r="G39" s="12">
        <v>1</v>
      </c>
      <c r="H39" s="4"/>
    </row>
    <row r="40" spans="1:11" ht="30" x14ac:dyDescent="0.25">
      <c r="A40" s="13">
        <v>7</v>
      </c>
      <c r="B40" s="53" t="s">
        <v>103</v>
      </c>
      <c r="C40" s="4" t="s">
        <v>21</v>
      </c>
      <c r="D40" s="184"/>
      <c r="E40" s="13" t="s">
        <v>6</v>
      </c>
      <c r="F40" s="13" t="s">
        <v>10</v>
      </c>
      <c r="G40" s="12">
        <v>1</v>
      </c>
      <c r="H40" s="4"/>
    </row>
    <row r="41" spans="1:11" ht="15" customHeight="1" x14ac:dyDescent="0.25">
      <c r="A41" s="185">
        <v>9</v>
      </c>
      <c r="B41" s="205" t="s">
        <v>104</v>
      </c>
      <c r="C41" s="184" t="s">
        <v>44</v>
      </c>
      <c r="D41" s="184" t="s">
        <v>35</v>
      </c>
      <c r="E41" s="193" t="s">
        <v>6</v>
      </c>
      <c r="F41" s="190" t="s">
        <v>9</v>
      </c>
      <c r="G41" s="195">
        <v>2</v>
      </c>
      <c r="H41" s="190"/>
    </row>
    <row r="42" spans="1:11" ht="0.75" customHeight="1" x14ac:dyDescent="0.25">
      <c r="A42" s="185"/>
      <c r="B42" s="205"/>
      <c r="C42" s="184"/>
      <c r="D42" s="184"/>
      <c r="E42" s="194"/>
      <c r="F42" s="192"/>
      <c r="G42" s="196"/>
      <c r="H42" s="191"/>
    </row>
    <row r="43" spans="1:11" ht="14.25" customHeight="1" x14ac:dyDescent="0.25">
      <c r="A43" s="185"/>
      <c r="B43" s="205"/>
      <c r="C43" s="184"/>
      <c r="D43" s="184"/>
      <c r="E43" s="13" t="s">
        <v>7</v>
      </c>
      <c r="F43" s="192"/>
      <c r="G43" s="3">
        <v>2</v>
      </c>
      <c r="H43" s="4"/>
    </row>
    <row r="44" spans="1:11" x14ac:dyDescent="0.25">
      <c r="A44" s="185"/>
      <c r="B44" s="205"/>
      <c r="C44" s="184"/>
      <c r="D44" s="184"/>
      <c r="E44" s="13" t="s">
        <v>8</v>
      </c>
      <c r="F44" s="192"/>
      <c r="G44" s="3">
        <v>2</v>
      </c>
      <c r="H44" s="4"/>
    </row>
    <row r="45" spans="1:11" x14ac:dyDescent="0.25">
      <c r="A45" s="185"/>
      <c r="B45" s="205"/>
      <c r="C45" s="184"/>
      <c r="D45" s="184"/>
      <c r="E45" s="13" t="s">
        <v>11</v>
      </c>
      <c r="F45" s="191"/>
      <c r="G45" s="3">
        <v>2</v>
      </c>
      <c r="H45" s="4"/>
    </row>
    <row r="46" spans="1:11" ht="30" x14ac:dyDescent="0.25">
      <c r="A46" s="13">
        <v>10</v>
      </c>
      <c r="B46" s="14" t="s">
        <v>20</v>
      </c>
      <c r="C46" s="4" t="s">
        <v>21</v>
      </c>
      <c r="D46" s="4" t="s">
        <v>36</v>
      </c>
      <c r="E46" s="13" t="s">
        <v>11</v>
      </c>
      <c r="F46" s="4" t="s">
        <v>10</v>
      </c>
      <c r="G46" s="12">
        <v>1</v>
      </c>
      <c r="H46" s="4"/>
    </row>
    <row r="47" spans="1:11" ht="30" customHeight="1" x14ac:dyDescent="0.25">
      <c r="A47" s="13">
        <v>11</v>
      </c>
      <c r="B47" s="6" t="s">
        <v>26</v>
      </c>
      <c r="C47" s="4" t="s">
        <v>21</v>
      </c>
      <c r="D47" s="4" t="s">
        <v>37</v>
      </c>
      <c r="E47" s="13" t="s">
        <v>11</v>
      </c>
      <c r="F47" s="13" t="s">
        <v>10</v>
      </c>
      <c r="G47" s="12">
        <v>1</v>
      </c>
      <c r="H47" s="4"/>
    </row>
    <row r="48" spans="1:11" ht="30" customHeight="1" x14ac:dyDescent="0.25">
      <c r="A48" s="13">
        <v>12</v>
      </c>
      <c r="B48" s="53" t="s">
        <v>105</v>
      </c>
      <c r="C48" s="4" t="s">
        <v>22</v>
      </c>
      <c r="D48" s="4" t="s">
        <v>0</v>
      </c>
      <c r="E48" s="13" t="s">
        <v>11</v>
      </c>
      <c r="F48" s="13" t="s">
        <v>10</v>
      </c>
      <c r="G48" s="12">
        <v>0</v>
      </c>
      <c r="H48" s="4" t="s">
        <v>46</v>
      </c>
    </row>
    <row r="49" spans="1:8" ht="30" x14ac:dyDescent="0.25">
      <c r="A49" s="13">
        <v>13</v>
      </c>
      <c r="B49" s="53" t="s">
        <v>106</v>
      </c>
      <c r="C49" s="4" t="s">
        <v>22</v>
      </c>
      <c r="D49" s="184" t="s">
        <v>38</v>
      </c>
      <c r="E49" s="185" t="s">
        <v>11</v>
      </c>
      <c r="F49" s="185" t="s">
        <v>10</v>
      </c>
      <c r="G49" s="183">
        <v>1</v>
      </c>
      <c r="H49" s="184"/>
    </row>
    <row r="50" spans="1:8" ht="30" x14ac:dyDescent="0.25">
      <c r="A50" s="13">
        <v>14</v>
      </c>
      <c r="B50" s="53" t="s">
        <v>107</v>
      </c>
      <c r="C50" s="4" t="s">
        <v>22</v>
      </c>
      <c r="D50" s="184"/>
      <c r="E50" s="185"/>
      <c r="F50" s="185"/>
      <c r="G50" s="183"/>
      <c r="H50" s="184"/>
    </row>
    <row r="51" spans="1:8" ht="30" x14ac:dyDescent="0.25">
      <c r="A51" s="13">
        <v>15</v>
      </c>
      <c r="B51" s="53" t="s">
        <v>108</v>
      </c>
      <c r="C51" s="4" t="s">
        <v>44</v>
      </c>
      <c r="D51" s="4" t="s">
        <v>39</v>
      </c>
      <c r="E51" s="13" t="s">
        <v>11</v>
      </c>
      <c r="F51" s="13" t="s">
        <v>27</v>
      </c>
      <c r="G51" s="12">
        <v>0</v>
      </c>
      <c r="H51" s="4" t="s">
        <v>46</v>
      </c>
    </row>
    <row r="52" spans="1:8" ht="30" customHeight="1" x14ac:dyDescent="0.25">
      <c r="A52" s="13">
        <v>16</v>
      </c>
      <c r="B52" s="53" t="s">
        <v>109</v>
      </c>
      <c r="C52" s="4" t="s">
        <v>21</v>
      </c>
      <c r="D52" s="4" t="s">
        <v>40</v>
      </c>
      <c r="E52" s="13" t="s">
        <v>25</v>
      </c>
      <c r="F52" s="13" t="s">
        <v>10</v>
      </c>
      <c r="G52" s="12">
        <v>1</v>
      </c>
      <c r="H52" s="4"/>
    </row>
    <row r="53" spans="1:8" ht="30" customHeight="1" x14ac:dyDescent="0.25">
      <c r="A53" s="13">
        <v>17</v>
      </c>
      <c r="B53" s="53" t="s">
        <v>110</v>
      </c>
      <c r="C53" s="4" t="s">
        <v>21</v>
      </c>
      <c r="D53" s="4" t="s">
        <v>41</v>
      </c>
      <c r="E53" s="13" t="s">
        <v>7</v>
      </c>
      <c r="F53" s="13" t="s">
        <v>10</v>
      </c>
      <c r="G53" s="12">
        <v>1</v>
      </c>
      <c r="H53" s="4"/>
    </row>
    <row r="54" spans="1:8" ht="30" customHeight="1" x14ac:dyDescent="0.25">
      <c r="A54" s="13">
        <v>18</v>
      </c>
      <c r="B54" s="53" t="s">
        <v>111</v>
      </c>
      <c r="C54" s="4" t="s">
        <v>44</v>
      </c>
      <c r="D54" s="4" t="s">
        <v>41</v>
      </c>
      <c r="E54" s="13" t="s">
        <v>7</v>
      </c>
      <c r="F54" s="13" t="s">
        <v>28</v>
      </c>
      <c r="G54" s="12">
        <v>0</v>
      </c>
      <c r="H54" s="4" t="s">
        <v>46</v>
      </c>
    </row>
    <row r="55" spans="1:8" ht="30" customHeight="1" x14ac:dyDescent="0.25">
      <c r="A55" s="13">
        <v>19</v>
      </c>
      <c r="B55" s="15" t="s">
        <v>23</v>
      </c>
      <c r="C55" s="18" t="s">
        <v>21</v>
      </c>
      <c r="D55" s="4" t="s">
        <v>51</v>
      </c>
      <c r="E55" s="13" t="s">
        <v>11</v>
      </c>
      <c r="F55" s="185" t="s">
        <v>43</v>
      </c>
      <c r="G55" s="197">
        <v>4</v>
      </c>
      <c r="H55" s="4"/>
    </row>
    <row r="56" spans="1:8" ht="30" customHeight="1" x14ac:dyDescent="0.25">
      <c r="A56" s="13">
        <v>20</v>
      </c>
      <c r="B56" s="53" t="s">
        <v>24</v>
      </c>
      <c r="C56" s="18" t="s">
        <v>21</v>
      </c>
      <c r="D56" s="4" t="s">
        <v>51</v>
      </c>
      <c r="E56" s="13" t="s">
        <v>11</v>
      </c>
      <c r="F56" s="185"/>
      <c r="G56" s="198"/>
      <c r="H56" s="4"/>
    </row>
    <row r="57" spans="1:8" ht="30" customHeight="1" x14ac:dyDescent="0.25">
      <c r="A57" s="13">
        <v>21</v>
      </c>
      <c r="B57" s="53" t="s">
        <v>112</v>
      </c>
      <c r="C57" s="18" t="s">
        <v>22</v>
      </c>
      <c r="D57" s="4" t="s">
        <v>52</v>
      </c>
      <c r="E57" s="16" t="s">
        <v>11</v>
      </c>
      <c r="F57" s="193" t="s">
        <v>10</v>
      </c>
      <c r="G57" s="12">
        <v>0</v>
      </c>
      <c r="H57" s="4" t="s">
        <v>46</v>
      </c>
    </row>
    <row r="58" spans="1:8" ht="30" customHeight="1" x14ac:dyDescent="0.25">
      <c r="A58" s="13">
        <v>22</v>
      </c>
      <c r="B58" s="53" t="s">
        <v>113</v>
      </c>
      <c r="C58" s="18" t="s">
        <v>22</v>
      </c>
      <c r="D58" s="17" t="s">
        <v>53</v>
      </c>
      <c r="E58" s="16" t="s">
        <v>11</v>
      </c>
      <c r="F58" s="194"/>
      <c r="G58" s="12">
        <v>0</v>
      </c>
      <c r="H58" s="4" t="s">
        <v>46</v>
      </c>
    </row>
    <row r="59" spans="1:8" ht="30" customHeight="1" x14ac:dyDescent="0.25">
      <c r="A59" s="13">
        <v>23</v>
      </c>
      <c r="B59" s="53" t="s">
        <v>114</v>
      </c>
      <c r="C59" s="18" t="s">
        <v>21</v>
      </c>
      <c r="D59" s="17" t="s">
        <v>52</v>
      </c>
      <c r="E59" s="13" t="s">
        <v>11</v>
      </c>
      <c r="F59" s="13" t="s">
        <v>10</v>
      </c>
      <c r="G59" s="12">
        <v>1</v>
      </c>
      <c r="H59" s="4"/>
    </row>
    <row r="60" spans="1:8" ht="30" customHeight="1" x14ac:dyDescent="0.25">
      <c r="A60" s="13">
        <v>24</v>
      </c>
      <c r="B60" s="53" t="s">
        <v>115</v>
      </c>
      <c r="C60" s="18" t="s">
        <v>21</v>
      </c>
      <c r="D60" s="17" t="s">
        <v>54</v>
      </c>
      <c r="E60" s="13" t="s">
        <v>25</v>
      </c>
      <c r="F60" s="13" t="s">
        <v>10</v>
      </c>
      <c r="G60" s="12">
        <v>1</v>
      </c>
      <c r="H60" s="4"/>
    </row>
    <row r="61" spans="1:8" ht="30" customHeight="1" x14ac:dyDescent="0.25">
      <c r="A61" s="13">
        <v>25</v>
      </c>
      <c r="B61" s="15" t="s">
        <v>45</v>
      </c>
      <c r="C61" s="18" t="s">
        <v>44</v>
      </c>
      <c r="D61" s="17" t="s">
        <v>55</v>
      </c>
      <c r="E61" s="13" t="s">
        <v>11</v>
      </c>
      <c r="F61" s="13" t="s">
        <v>28</v>
      </c>
      <c r="G61" s="12">
        <v>0</v>
      </c>
      <c r="H61" s="4" t="s">
        <v>46</v>
      </c>
    </row>
    <row r="62" spans="1:8" ht="30" customHeight="1" x14ac:dyDescent="0.25">
      <c r="A62" s="13">
        <v>26</v>
      </c>
      <c r="B62" s="53" t="s">
        <v>116</v>
      </c>
      <c r="C62" s="4" t="s">
        <v>44</v>
      </c>
      <c r="D62" s="4" t="s">
        <v>56</v>
      </c>
      <c r="E62" s="13" t="s">
        <v>25</v>
      </c>
      <c r="F62" s="185" t="s">
        <v>27</v>
      </c>
      <c r="G62" s="197">
        <v>0</v>
      </c>
      <c r="H62" s="4" t="s">
        <v>46</v>
      </c>
    </row>
    <row r="63" spans="1:8" ht="30" customHeight="1" x14ac:dyDescent="0.25">
      <c r="A63" s="13">
        <v>27</v>
      </c>
      <c r="B63" s="53" t="s">
        <v>117</v>
      </c>
      <c r="C63" s="4" t="s">
        <v>44</v>
      </c>
      <c r="D63" s="4" t="s">
        <v>57</v>
      </c>
      <c r="E63" s="13" t="s">
        <v>25</v>
      </c>
      <c r="F63" s="185"/>
      <c r="G63" s="198"/>
      <c r="H63" s="4" t="s">
        <v>46</v>
      </c>
    </row>
    <row r="64" spans="1:8" ht="30" customHeight="1" x14ac:dyDescent="0.25">
      <c r="A64" s="13">
        <v>28</v>
      </c>
      <c r="B64" s="53" t="s">
        <v>118</v>
      </c>
      <c r="C64" s="4" t="s">
        <v>22</v>
      </c>
      <c r="D64" s="4" t="s">
        <v>56</v>
      </c>
      <c r="E64" s="13" t="s">
        <v>11</v>
      </c>
      <c r="F64" s="185" t="s">
        <v>58</v>
      </c>
      <c r="G64" s="197">
        <v>0</v>
      </c>
      <c r="H64" s="4" t="s">
        <v>46</v>
      </c>
    </row>
    <row r="65" spans="1:8" ht="30" customHeight="1" x14ac:dyDescent="0.25">
      <c r="A65" s="13">
        <v>29</v>
      </c>
      <c r="B65" s="6" t="s">
        <v>119</v>
      </c>
      <c r="C65" s="4" t="s">
        <v>44</v>
      </c>
      <c r="D65" s="4" t="s">
        <v>56</v>
      </c>
      <c r="E65" s="13" t="s">
        <v>11</v>
      </c>
      <c r="F65" s="185"/>
      <c r="G65" s="198"/>
      <c r="H65" s="4" t="s">
        <v>46</v>
      </c>
    </row>
    <row r="66" spans="1:8" ht="30" customHeight="1" x14ac:dyDescent="0.25">
      <c r="A66" s="193">
        <v>30</v>
      </c>
      <c r="B66" s="200" t="s">
        <v>50</v>
      </c>
      <c r="C66" s="184" t="s">
        <v>44</v>
      </c>
      <c r="D66" s="184" t="s">
        <v>59</v>
      </c>
      <c r="E66" s="13" t="s">
        <v>7</v>
      </c>
      <c r="F66" s="13" t="s">
        <v>58</v>
      </c>
      <c r="G66" s="12">
        <v>0</v>
      </c>
      <c r="H66" s="4" t="s">
        <v>46</v>
      </c>
    </row>
    <row r="67" spans="1:8" ht="29.25" customHeight="1" x14ac:dyDescent="0.25">
      <c r="A67" s="206"/>
      <c r="B67" s="200"/>
      <c r="C67" s="184"/>
      <c r="D67" s="184"/>
      <c r="E67" s="193" t="s">
        <v>11</v>
      </c>
      <c r="F67" s="193" t="s">
        <v>58</v>
      </c>
      <c r="G67" s="197">
        <v>0</v>
      </c>
      <c r="H67" s="190" t="s">
        <v>46</v>
      </c>
    </row>
    <row r="68" spans="1:8" ht="30" customHeight="1" x14ac:dyDescent="0.25">
      <c r="A68" s="194"/>
      <c r="B68" s="200"/>
      <c r="C68" s="184"/>
      <c r="D68" s="184"/>
      <c r="E68" s="194"/>
      <c r="F68" s="194"/>
      <c r="G68" s="198"/>
      <c r="H68" s="191"/>
    </row>
    <row r="69" spans="1:8" ht="30" customHeight="1" x14ac:dyDescent="0.25">
      <c r="A69" s="13">
        <v>31</v>
      </c>
      <c r="B69" s="6" t="s">
        <v>120</v>
      </c>
      <c r="C69" s="4" t="s">
        <v>21</v>
      </c>
      <c r="D69" s="4" t="s">
        <v>60</v>
      </c>
      <c r="E69" s="13" t="s">
        <v>11</v>
      </c>
      <c r="F69" s="185" t="s">
        <v>43</v>
      </c>
      <c r="G69" s="197">
        <v>4</v>
      </c>
      <c r="H69" s="190"/>
    </row>
    <row r="70" spans="1:8" ht="30" customHeight="1" x14ac:dyDescent="0.25">
      <c r="A70" s="13">
        <v>32</v>
      </c>
      <c r="B70" s="6" t="s">
        <v>121</v>
      </c>
      <c r="C70" s="4" t="s">
        <v>21</v>
      </c>
      <c r="D70" s="4" t="s">
        <v>35</v>
      </c>
      <c r="E70" s="13" t="s">
        <v>11</v>
      </c>
      <c r="F70" s="185"/>
      <c r="G70" s="198"/>
      <c r="H70" s="191"/>
    </row>
    <row r="72" spans="1:8" x14ac:dyDescent="0.25">
      <c r="A72" s="199" t="s">
        <v>30</v>
      </c>
      <c r="B72" s="199"/>
      <c r="C72" s="199"/>
      <c r="D72" s="199"/>
      <c r="E72" s="199"/>
      <c r="F72" s="199"/>
      <c r="G72" s="2">
        <f>SUM(G34:G70)</f>
        <v>33</v>
      </c>
      <c r="H72" s="34" t="s">
        <v>29</v>
      </c>
    </row>
  </sheetData>
  <autoFilter ref="A32:H70">
    <filterColumn colId="4" showButton="0"/>
    <filterColumn colId="5" showButton="0"/>
  </autoFilter>
  <mergeCells count="44">
    <mergeCell ref="A1:H14"/>
    <mergeCell ref="A15:H18"/>
    <mergeCell ref="A19:H20"/>
    <mergeCell ref="H41:H42"/>
    <mergeCell ref="E67:E68"/>
    <mergeCell ref="F67:F68"/>
    <mergeCell ref="G67:G68"/>
    <mergeCell ref="H67:H68"/>
    <mergeCell ref="C32:C33"/>
    <mergeCell ref="D34:D40"/>
    <mergeCell ref="A41:A45"/>
    <mergeCell ref="B41:B45"/>
    <mergeCell ref="G55:G56"/>
    <mergeCell ref="A66:A68"/>
    <mergeCell ref="D32:D33"/>
    <mergeCell ref="E32:G32"/>
    <mergeCell ref="A72:F72"/>
    <mergeCell ref="F55:F56"/>
    <mergeCell ref="F62:F63"/>
    <mergeCell ref="F64:F65"/>
    <mergeCell ref="B66:B68"/>
    <mergeCell ref="D66:D68"/>
    <mergeCell ref="F57:F58"/>
    <mergeCell ref="C66:C68"/>
    <mergeCell ref="H69:H70"/>
    <mergeCell ref="F41:F45"/>
    <mergeCell ref="E41:E42"/>
    <mergeCell ref="G41:G42"/>
    <mergeCell ref="G64:G65"/>
    <mergeCell ref="G62:G63"/>
    <mergeCell ref="G69:G70"/>
    <mergeCell ref="F69:F70"/>
    <mergeCell ref="F28:H28"/>
    <mergeCell ref="G49:G50"/>
    <mergeCell ref="H49:H50"/>
    <mergeCell ref="D49:D50"/>
    <mergeCell ref="E49:E50"/>
    <mergeCell ref="F49:F50"/>
    <mergeCell ref="D41:D45"/>
    <mergeCell ref="A30:H30"/>
    <mergeCell ref="H32:H33"/>
    <mergeCell ref="A32:A33"/>
    <mergeCell ref="B32:B33"/>
    <mergeCell ref="C41:C45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1"/>
  <sheetViews>
    <sheetView topLeftCell="A15" zoomScaleNormal="100" workbookViewId="0">
      <selection activeCell="F25" sqref="F1:F1048576"/>
    </sheetView>
  </sheetViews>
  <sheetFormatPr defaultRowHeight="15" x14ac:dyDescent="0.25"/>
  <cols>
    <col min="1" max="1" width="3.5703125" style="25" bestFit="1" customWidth="1"/>
    <col min="2" max="2" width="54.7109375" style="1" customWidth="1"/>
    <col min="3" max="3" width="10.42578125" style="25" customWidth="1"/>
    <col min="4" max="4" width="18.85546875" style="21" customWidth="1"/>
    <col min="5" max="5" width="12.5703125" style="1" customWidth="1"/>
    <col min="6" max="6" width="8.140625" style="25" customWidth="1"/>
    <col min="7" max="7" width="10" style="25" customWidth="1"/>
    <col min="8" max="8" width="8.7109375" style="22" customWidth="1"/>
    <col min="9" max="16384" width="9.140625" style="1"/>
  </cols>
  <sheetData>
    <row r="1" spans="1:8" ht="15" customHeight="1" x14ac:dyDescent="0.25">
      <c r="A1" s="201" t="s">
        <v>61</v>
      </c>
      <c r="B1" s="202"/>
      <c r="C1" s="202"/>
      <c r="D1" s="202"/>
      <c r="E1" s="202"/>
      <c r="F1" s="202"/>
      <c r="G1" s="202"/>
      <c r="H1" s="202"/>
    </row>
    <row r="2" spans="1:8" ht="15" customHeight="1" x14ac:dyDescent="0.25">
      <c r="A2" s="202"/>
      <c r="B2" s="202"/>
      <c r="C2" s="202"/>
      <c r="D2" s="202"/>
      <c r="E2" s="202"/>
      <c r="F2" s="202"/>
      <c r="G2" s="202"/>
      <c r="H2" s="202"/>
    </row>
    <row r="3" spans="1:8" ht="18.75" customHeight="1" x14ac:dyDescent="0.25">
      <c r="A3" s="202"/>
      <c r="B3" s="202"/>
      <c r="C3" s="202"/>
      <c r="D3" s="202"/>
      <c r="E3" s="202"/>
      <c r="F3" s="202"/>
      <c r="G3" s="202"/>
      <c r="H3" s="202"/>
    </row>
    <row r="4" spans="1:8" ht="18.75" customHeight="1" x14ac:dyDescent="0.25">
      <c r="A4" s="202"/>
      <c r="B4" s="202"/>
      <c r="C4" s="202"/>
      <c r="D4" s="202"/>
      <c r="E4" s="202"/>
      <c r="F4" s="202"/>
      <c r="G4" s="202"/>
      <c r="H4" s="202"/>
    </row>
    <row r="5" spans="1:8" ht="18.75" customHeight="1" x14ac:dyDescent="0.25">
      <c r="A5" s="202"/>
      <c r="B5" s="202"/>
      <c r="C5" s="202"/>
      <c r="D5" s="202"/>
      <c r="E5" s="202"/>
      <c r="F5" s="202"/>
      <c r="G5" s="202"/>
      <c r="H5" s="202"/>
    </row>
    <row r="6" spans="1:8" ht="18.75" customHeight="1" x14ac:dyDescent="0.25">
      <c r="A6" s="202"/>
      <c r="B6" s="202"/>
      <c r="C6" s="202"/>
      <c r="D6" s="202"/>
      <c r="E6" s="202"/>
      <c r="F6" s="202"/>
      <c r="G6" s="202"/>
      <c r="H6" s="202"/>
    </row>
    <row r="7" spans="1:8" ht="18.75" customHeight="1" x14ac:dyDescent="0.25">
      <c r="A7" s="202"/>
      <c r="B7" s="202"/>
      <c r="C7" s="202"/>
      <c r="D7" s="202"/>
      <c r="E7" s="202"/>
      <c r="F7" s="202"/>
      <c r="G7" s="202"/>
      <c r="H7" s="202"/>
    </row>
    <row r="8" spans="1:8" ht="18.75" customHeight="1" x14ac:dyDescent="0.25">
      <c r="A8" s="202"/>
      <c r="B8" s="202"/>
      <c r="C8" s="202"/>
      <c r="D8" s="202"/>
      <c r="E8" s="202"/>
      <c r="F8" s="202"/>
      <c r="G8" s="202"/>
      <c r="H8" s="202"/>
    </row>
    <row r="9" spans="1:8" ht="18.75" customHeight="1" x14ac:dyDescent="0.25">
      <c r="A9" s="202"/>
      <c r="B9" s="202"/>
      <c r="C9" s="202"/>
      <c r="D9" s="202"/>
      <c r="E9" s="202"/>
      <c r="F9" s="202"/>
      <c r="G9" s="202"/>
      <c r="H9" s="202"/>
    </row>
    <row r="10" spans="1:8" ht="18.75" customHeight="1" x14ac:dyDescent="0.25">
      <c r="A10" s="202"/>
      <c r="B10" s="202"/>
      <c r="C10" s="202"/>
      <c r="D10" s="202"/>
      <c r="E10" s="202"/>
      <c r="F10" s="202"/>
      <c r="G10" s="202"/>
      <c r="H10" s="202"/>
    </row>
    <row r="11" spans="1:8" ht="18.75" customHeight="1" x14ac:dyDescent="0.25">
      <c r="A11" s="202"/>
      <c r="B11" s="202"/>
      <c r="C11" s="202"/>
      <c r="D11" s="202"/>
      <c r="E11" s="202"/>
      <c r="F11" s="202"/>
      <c r="G11" s="202"/>
      <c r="H11" s="202"/>
    </row>
    <row r="12" spans="1:8" ht="18.75" customHeight="1" x14ac:dyDescent="0.25">
      <c r="A12" s="202"/>
      <c r="B12" s="202"/>
      <c r="C12" s="202"/>
      <c r="D12" s="202"/>
      <c r="E12" s="202"/>
      <c r="F12" s="202"/>
      <c r="G12" s="202"/>
      <c r="H12" s="202"/>
    </row>
    <row r="13" spans="1:8" ht="18.75" customHeight="1" x14ac:dyDescent="0.25">
      <c r="A13" s="202"/>
      <c r="B13" s="202"/>
      <c r="C13" s="202"/>
      <c r="D13" s="202"/>
      <c r="E13" s="202"/>
      <c r="F13" s="202"/>
      <c r="G13" s="202"/>
      <c r="H13" s="202"/>
    </row>
    <row r="14" spans="1:8" ht="18.75" customHeight="1" x14ac:dyDescent="0.25">
      <c r="A14" s="202"/>
      <c r="B14" s="202"/>
      <c r="C14" s="202"/>
      <c r="D14" s="202"/>
      <c r="E14" s="202"/>
      <c r="F14" s="202"/>
      <c r="G14" s="202"/>
      <c r="H14" s="202"/>
    </row>
    <row r="15" spans="1:8" ht="18.75" customHeight="1" x14ac:dyDescent="0.25">
      <c r="A15" s="203" t="s">
        <v>32</v>
      </c>
      <c r="B15" s="203"/>
      <c r="C15" s="203"/>
      <c r="D15" s="203"/>
      <c r="E15" s="203"/>
      <c r="F15" s="203"/>
      <c r="G15" s="203"/>
      <c r="H15" s="203"/>
    </row>
    <row r="16" spans="1:8" ht="18.75" customHeight="1" x14ac:dyDescent="0.25">
      <c r="A16" s="203"/>
      <c r="B16" s="203"/>
      <c r="C16" s="203"/>
      <c r="D16" s="203"/>
      <c r="E16" s="203"/>
      <c r="F16" s="203"/>
      <c r="G16" s="203"/>
      <c r="H16" s="203"/>
    </row>
    <row r="17" spans="1:13" ht="9.75" customHeight="1" x14ac:dyDescent="0.25">
      <c r="A17" s="203"/>
      <c r="B17" s="203"/>
      <c r="C17" s="203"/>
      <c r="D17" s="203"/>
      <c r="E17" s="203"/>
      <c r="F17" s="203"/>
      <c r="G17" s="203"/>
      <c r="H17" s="203"/>
    </row>
    <row r="18" spans="1:13" ht="18.75" hidden="1" customHeight="1" x14ac:dyDescent="0.25">
      <c r="A18" s="203"/>
      <c r="B18" s="203"/>
      <c r="C18" s="203"/>
      <c r="D18" s="203"/>
      <c r="E18" s="203"/>
      <c r="F18" s="203"/>
      <c r="G18" s="203"/>
      <c r="H18" s="203"/>
      <c r="M18" s="1" t="s">
        <v>1</v>
      </c>
    </row>
    <row r="19" spans="1:13" ht="18.75" customHeight="1" x14ac:dyDescent="0.25">
      <c r="A19" s="204" t="s">
        <v>68</v>
      </c>
      <c r="B19" s="204"/>
      <c r="C19" s="204"/>
      <c r="D19" s="204"/>
      <c r="E19" s="204"/>
      <c r="F19" s="204"/>
      <c r="G19" s="204"/>
      <c r="H19" s="204"/>
    </row>
    <row r="20" spans="1:13" ht="18.75" customHeight="1" x14ac:dyDescent="0.25">
      <c r="A20" s="204"/>
      <c r="B20" s="204"/>
      <c r="C20" s="204"/>
      <c r="D20" s="204"/>
      <c r="E20" s="204"/>
      <c r="F20" s="204"/>
      <c r="G20" s="204"/>
      <c r="H20" s="204"/>
    </row>
    <row r="21" spans="1:13" ht="18.75" customHeight="1" x14ac:dyDescent="0.25">
      <c r="A21" s="19"/>
      <c r="B21" s="19"/>
      <c r="C21" s="19"/>
      <c r="D21" s="19"/>
      <c r="E21" s="19"/>
      <c r="F21" s="19"/>
      <c r="G21" s="19"/>
      <c r="H21" s="19"/>
    </row>
    <row r="22" spans="1:13" ht="18.75" customHeight="1" x14ac:dyDescent="0.25">
      <c r="A22" s="19"/>
      <c r="B22" s="19"/>
      <c r="C22" s="19"/>
      <c r="D22" s="19"/>
      <c r="E22" s="19"/>
      <c r="F22" s="19"/>
      <c r="G22" s="19"/>
      <c r="H22" s="19"/>
    </row>
    <row r="23" spans="1:13" ht="18.75" customHeight="1" x14ac:dyDescent="0.25">
      <c r="A23" s="19"/>
      <c r="B23" s="19"/>
      <c r="C23" s="19"/>
      <c r="D23" s="19"/>
      <c r="E23" s="19"/>
      <c r="F23" s="19"/>
      <c r="G23" s="19"/>
      <c r="H23" s="19"/>
    </row>
    <row r="24" spans="1:13" ht="18.75" customHeight="1" x14ac:dyDescent="0.25">
      <c r="A24" s="19"/>
      <c r="B24" s="19"/>
      <c r="C24" s="19"/>
      <c r="D24" s="19"/>
      <c r="E24" s="19"/>
      <c r="F24" s="19"/>
      <c r="G24" s="19"/>
      <c r="H24" s="19"/>
    </row>
    <row r="25" spans="1:13" ht="18.75" customHeight="1" x14ac:dyDescent="0.25">
      <c r="A25" s="20"/>
      <c r="B25" s="20"/>
      <c r="C25" s="20"/>
    </row>
    <row r="26" spans="1:13" ht="18.75" customHeight="1" x14ac:dyDescent="0.25">
      <c r="A26" s="20"/>
      <c r="B26" s="20"/>
      <c r="C26" s="20"/>
    </row>
    <row r="27" spans="1:13" ht="18.75" customHeight="1" x14ac:dyDescent="0.25">
      <c r="A27" s="20"/>
      <c r="B27" s="20"/>
      <c r="C27" s="20"/>
      <c r="D27" s="20"/>
      <c r="E27" s="20"/>
      <c r="F27" s="20"/>
      <c r="G27" s="20"/>
      <c r="H27" s="20"/>
    </row>
    <row r="28" spans="1:13" ht="18.75" customHeight="1" x14ac:dyDescent="0.25">
      <c r="A28" s="20"/>
      <c r="B28" s="20"/>
      <c r="C28" s="20"/>
      <c r="D28" s="20"/>
      <c r="E28" s="20"/>
      <c r="F28" s="20"/>
      <c r="G28" s="20"/>
      <c r="H28" s="20"/>
    </row>
    <row r="29" spans="1:13" ht="18.75" customHeight="1" x14ac:dyDescent="0.25">
      <c r="A29" s="28"/>
      <c r="B29" s="28"/>
      <c r="C29" s="28"/>
      <c r="D29" s="28"/>
      <c r="E29" s="28"/>
      <c r="F29" s="182"/>
      <c r="G29" s="182"/>
      <c r="H29" s="182"/>
    </row>
    <row r="30" spans="1:13" ht="15" customHeight="1" x14ac:dyDescent="0.25">
      <c r="A30" s="186" t="s">
        <v>33</v>
      </c>
      <c r="B30" s="186"/>
      <c r="C30" s="186"/>
      <c r="D30" s="186"/>
      <c r="E30" s="186"/>
      <c r="F30" s="186"/>
      <c r="G30" s="186"/>
      <c r="H30" s="186"/>
    </row>
    <row r="32" spans="1:13" x14ac:dyDescent="0.25">
      <c r="A32" s="188" t="s">
        <v>3</v>
      </c>
      <c r="B32" s="189" t="s">
        <v>4</v>
      </c>
      <c r="C32" s="188"/>
      <c r="D32" s="188" t="s">
        <v>31</v>
      </c>
      <c r="E32" s="188" t="s">
        <v>19</v>
      </c>
      <c r="F32" s="188"/>
      <c r="G32" s="188"/>
      <c r="H32" s="187" t="s">
        <v>42</v>
      </c>
    </row>
    <row r="33" spans="1:8" x14ac:dyDescent="0.25">
      <c r="A33" s="188"/>
      <c r="B33" s="189"/>
      <c r="C33" s="188"/>
      <c r="D33" s="188"/>
      <c r="E33" s="27" t="s">
        <v>5</v>
      </c>
      <c r="F33" s="27" t="s">
        <v>2</v>
      </c>
      <c r="G33" s="5" t="s">
        <v>29</v>
      </c>
      <c r="H33" s="187"/>
    </row>
    <row r="34" spans="1:8" ht="15" customHeight="1" x14ac:dyDescent="0.25">
      <c r="A34" s="24">
        <v>1</v>
      </c>
      <c r="B34" s="6" t="s">
        <v>47</v>
      </c>
      <c r="C34" s="23" t="s">
        <v>21</v>
      </c>
      <c r="D34" s="29" t="s">
        <v>0</v>
      </c>
      <c r="E34" s="24" t="s">
        <v>11</v>
      </c>
      <c r="F34" s="24" t="s">
        <v>27</v>
      </c>
      <c r="G34" s="26">
        <v>0</v>
      </c>
      <c r="H34" s="190" t="s">
        <v>46</v>
      </c>
    </row>
    <row r="35" spans="1:8" ht="27.75" x14ac:dyDescent="0.25">
      <c r="A35" s="24">
        <v>2</v>
      </c>
      <c r="B35" s="6" t="s">
        <v>122</v>
      </c>
      <c r="C35" s="23" t="s">
        <v>44</v>
      </c>
      <c r="D35" s="29" t="s">
        <v>72</v>
      </c>
      <c r="E35" s="24" t="s">
        <v>11</v>
      </c>
      <c r="F35" s="24" t="s">
        <v>28</v>
      </c>
      <c r="G35" s="26">
        <v>0</v>
      </c>
      <c r="H35" s="191"/>
    </row>
    <row r="36" spans="1:8" ht="27.75" x14ac:dyDescent="0.25">
      <c r="A36" s="30">
        <v>3</v>
      </c>
      <c r="B36" s="6" t="s">
        <v>69</v>
      </c>
      <c r="C36" s="29" t="s">
        <v>21</v>
      </c>
      <c r="D36" s="29" t="s">
        <v>71</v>
      </c>
      <c r="E36" s="30" t="s">
        <v>7</v>
      </c>
      <c r="F36" s="30" t="s">
        <v>70</v>
      </c>
      <c r="G36" s="31">
        <v>5</v>
      </c>
      <c r="H36" s="29"/>
    </row>
    <row r="37" spans="1:8" x14ac:dyDescent="0.25">
      <c r="A37" s="193">
        <v>4</v>
      </c>
      <c r="B37" s="207" t="s">
        <v>48</v>
      </c>
      <c r="C37" s="190" t="s">
        <v>21</v>
      </c>
      <c r="D37" s="190" t="s">
        <v>71</v>
      </c>
      <c r="E37" s="30" t="s">
        <v>11</v>
      </c>
      <c r="F37" s="30" t="s">
        <v>62</v>
      </c>
      <c r="G37" s="26">
        <v>25</v>
      </c>
      <c r="H37" s="23"/>
    </row>
    <row r="38" spans="1:8" x14ac:dyDescent="0.25">
      <c r="A38" s="206"/>
      <c r="B38" s="208"/>
      <c r="C38" s="192"/>
      <c r="D38" s="192"/>
      <c r="E38" s="30" t="s">
        <v>6</v>
      </c>
      <c r="F38" s="30" t="s">
        <v>63</v>
      </c>
      <c r="G38" s="31">
        <v>15</v>
      </c>
      <c r="H38" s="29"/>
    </row>
    <row r="39" spans="1:8" x14ac:dyDescent="0.25">
      <c r="A39" s="206"/>
      <c r="B39" s="208"/>
      <c r="C39" s="192"/>
      <c r="D39" s="192"/>
      <c r="E39" s="30" t="s">
        <v>7</v>
      </c>
      <c r="F39" s="30" t="s">
        <v>64</v>
      </c>
      <c r="G39" s="31">
        <v>9</v>
      </c>
      <c r="H39" s="29"/>
    </row>
    <row r="40" spans="1:8" x14ac:dyDescent="0.25">
      <c r="A40" s="194"/>
      <c r="B40" s="209"/>
      <c r="C40" s="191"/>
      <c r="D40" s="191"/>
      <c r="E40" s="30" t="s">
        <v>25</v>
      </c>
      <c r="F40" s="30" t="s">
        <v>43</v>
      </c>
      <c r="G40" s="31">
        <v>4</v>
      </c>
      <c r="H40" s="29"/>
    </row>
    <row r="41" spans="1:8" ht="15" customHeight="1" x14ac:dyDescent="0.25">
      <c r="A41" s="193">
        <v>5</v>
      </c>
      <c r="B41" s="207" t="s">
        <v>123</v>
      </c>
      <c r="C41" s="190" t="s">
        <v>44</v>
      </c>
      <c r="D41" s="190" t="s">
        <v>73</v>
      </c>
      <c r="E41" s="30" t="s">
        <v>11</v>
      </c>
      <c r="F41" s="193" t="s">
        <v>49</v>
      </c>
      <c r="G41" s="197">
        <v>0</v>
      </c>
      <c r="H41" s="190" t="s">
        <v>46</v>
      </c>
    </row>
    <row r="42" spans="1:8" x14ac:dyDescent="0.25">
      <c r="A42" s="206"/>
      <c r="B42" s="208"/>
      <c r="C42" s="192"/>
      <c r="D42" s="192"/>
      <c r="E42" s="30" t="s">
        <v>6</v>
      </c>
      <c r="F42" s="206"/>
      <c r="G42" s="210"/>
      <c r="H42" s="192"/>
    </row>
    <row r="43" spans="1:8" x14ac:dyDescent="0.25">
      <c r="A43" s="206"/>
      <c r="B43" s="208"/>
      <c r="C43" s="192"/>
      <c r="D43" s="192"/>
      <c r="E43" s="30" t="s">
        <v>7</v>
      </c>
      <c r="F43" s="206"/>
      <c r="G43" s="210"/>
      <c r="H43" s="192"/>
    </row>
    <row r="44" spans="1:8" x14ac:dyDescent="0.25">
      <c r="A44" s="194"/>
      <c r="B44" s="209"/>
      <c r="C44" s="191"/>
      <c r="D44" s="191"/>
      <c r="E44" s="30" t="s">
        <v>25</v>
      </c>
      <c r="F44" s="194"/>
      <c r="G44" s="198"/>
      <c r="H44" s="192"/>
    </row>
    <row r="45" spans="1:8" ht="15" customHeight="1" x14ac:dyDescent="0.25">
      <c r="A45" s="193">
        <v>6</v>
      </c>
      <c r="B45" s="207" t="s">
        <v>124</v>
      </c>
      <c r="C45" s="190" t="s">
        <v>44</v>
      </c>
      <c r="D45" s="190" t="s">
        <v>74</v>
      </c>
      <c r="E45" s="30" t="s">
        <v>7</v>
      </c>
      <c r="F45" s="193" t="s">
        <v>10</v>
      </c>
      <c r="G45" s="197">
        <v>0</v>
      </c>
      <c r="H45" s="192"/>
    </row>
    <row r="46" spans="1:8" x14ac:dyDescent="0.25">
      <c r="A46" s="194"/>
      <c r="B46" s="209"/>
      <c r="C46" s="191"/>
      <c r="D46" s="191"/>
      <c r="E46" s="30" t="s">
        <v>25</v>
      </c>
      <c r="F46" s="194"/>
      <c r="G46" s="198"/>
      <c r="H46" s="192"/>
    </row>
    <row r="47" spans="1:8" ht="27.75" customHeight="1" x14ac:dyDescent="0.25">
      <c r="A47" s="30">
        <v>7</v>
      </c>
      <c r="B47" s="6" t="s">
        <v>125</v>
      </c>
      <c r="C47" s="29" t="s">
        <v>44</v>
      </c>
      <c r="D47" s="29" t="s">
        <v>75</v>
      </c>
      <c r="E47" s="30" t="s">
        <v>25</v>
      </c>
      <c r="F47" s="24" t="s">
        <v>18</v>
      </c>
      <c r="G47" s="26">
        <v>0</v>
      </c>
      <c r="H47" s="192"/>
    </row>
    <row r="48" spans="1:8" ht="31.5" customHeight="1" x14ac:dyDescent="0.25">
      <c r="A48" s="30">
        <v>8</v>
      </c>
      <c r="B48" s="6" t="s">
        <v>66</v>
      </c>
      <c r="C48" s="23" t="s">
        <v>44</v>
      </c>
      <c r="D48" s="190" t="s">
        <v>76</v>
      </c>
      <c r="E48" s="193" t="s">
        <v>6</v>
      </c>
      <c r="F48" s="193" t="s">
        <v>10</v>
      </c>
      <c r="G48" s="197">
        <v>0</v>
      </c>
      <c r="H48" s="192"/>
    </row>
    <row r="49" spans="1:8" ht="14.25" customHeight="1" x14ac:dyDescent="0.25">
      <c r="A49" s="30">
        <v>9</v>
      </c>
      <c r="B49" s="35" t="s">
        <v>67</v>
      </c>
      <c r="C49" s="30" t="s">
        <v>44</v>
      </c>
      <c r="D49" s="191"/>
      <c r="E49" s="194"/>
      <c r="F49" s="194"/>
      <c r="G49" s="198"/>
      <c r="H49" s="191"/>
    </row>
    <row r="51" spans="1:8" x14ac:dyDescent="0.25">
      <c r="A51" s="199" t="s">
        <v>30</v>
      </c>
      <c r="B51" s="199"/>
      <c r="C51" s="199"/>
      <c r="D51" s="199"/>
      <c r="E51" s="199"/>
      <c r="F51" s="199"/>
      <c r="G51" s="2">
        <f>SUM(G34:G49)</f>
        <v>58</v>
      </c>
      <c r="H51" s="34" t="s">
        <v>29</v>
      </c>
    </row>
  </sheetData>
  <autoFilter ref="A32:H49">
    <filterColumn colId="4" showButton="0"/>
    <filterColumn colId="5" showButton="0"/>
  </autoFilter>
  <mergeCells count="34">
    <mergeCell ref="A1:H14"/>
    <mergeCell ref="A15:H18"/>
    <mergeCell ref="A19:H20"/>
    <mergeCell ref="F29:H29"/>
    <mergeCell ref="A30:H30"/>
    <mergeCell ref="A51:F51"/>
    <mergeCell ref="H32:H33"/>
    <mergeCell ref="C41:C44"/>
    <mergeCell ref="A32:A33"/>
    <mergeCell ref="B32:B33"/>
    <mergeCell ref="C32:C33"/>
    <mergeCell ref="D32:D33"/>
    <mergeCell ref="E32:G32"/>
    <mergeCell ref="F41:F44"/>
    <mergeCell ref="G41:G44"/>
    <mergeCell ref="F45:F46"/>
    <mergeCell ref="G45:G46"/>
    <mergeCell ref="D37:D40"/>
    <mergeCell ref="C37:C40"/>
    <mergeCell ref="B37:B40"/>
    <mergeCell ref="A37:A40"/>
    <mergeCell ref="D41:D44"/>
    <mergeCell ref="D48:D49"/>
    <mergeCell ref="B41:B44"/>
    <mergeCell ref="A41:A44"/>
    <mergeCell ref="D45:D46"/>
    <mergeCell ref="C45:C46"/>
    <mergeCell ref="B45:B46"/>
    <mergeCell ref="A45:A46"/>
    <mergeCell ref="E48:E49"/>
    <mergeCell ref="F48:F49"/>
    <mergeCell ref="G48:G49"/>
    <mergeCell ref="H41:H49"/>
    <mergeCell ref="H34:H35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3"/>
  <sheetViews>
    <sheetView topLeftCell="B24" zoomScaleNormal="100" workbookViewId="0">
      <selection activeCell="G61" sqref="G61:H61"/>
    </sheetView>
  </sheetViews>
  <sheetFormatPr defaultRowHeight="15" x14ac:dyDescent="0.25"/>
  <cols>
    <col min="1" max="1" width="3.5703125" style="25" bestFit="1" customWidth="1"/>
    <col min="2" max="2" width="54.7109375" style="1" customWidth="1"/>
    <col min="3" max="3" width="10.42578125" style="25" customWidth="1"/>
    <col min="4" max="4" width="19.7109375" style="21" customWidth="1"/>
    <col min="5" max="6" width="12.5703125" style="1" customWidth="1"/>
    <col min="7" max="7" width="8.140625" style="25" customWidth="1"/>
    <col min="8" max="8" width="10" style="25" customWidth="1"/>
    <col min="9" max="9" width="8.7109375" style="22" customWidth="1"/>
    <col min="10" max="10" width="10.28515625" style="103" bestFit="1" customWidth="1"/>
    <col min="11" max="16384" width="9.140625" style="1"/>
  </cols>
  <sheetData>
    <row r="1" spans="1:9" ht="15" customHeight="1" x14ac:dyDescent="0.25">
      <c r="A1" s="201" t="s">
        <v>61</v>
      </c>
      <c r="B1" s="202"/>
      <c r="C1" s="202"/>
      <c r="D1" s="202"/>
      <c r="E1" s="202"/>
      <c r="F1" s="202"/>
      <c r="G1" s="202"/>
      <c r="H1" s="202"/>
      <c r="I1" s="202"/>
    </row>
    <row r="2" spans="1:9" ht="15" customHeight="1" x14ac:dyDescent="0.25">
      <c r="A2" s="202"/>
      <c r="B2" s="202"/>
      <c r="C2" s="202"/>
      <c r="D2" s="202"/>
      <c r="E2" s="202"/>
      <c r="F2" s="202"/>
      <c r="G2" s="202"/>
      <c r="H2" s="202"/>
      <c r="I2" s="202"/>
    </row>
    <row r="3" spans="1:9" ht="18.75" customHeight="1" x14ac:dyDescent="0.25">
      <c r="A3" s="202"/>
      <c r="B3" s="202"/>
      <c r="C3" s="202"/>
      <c r="D3" s="202"/>
      <c r="E3" s="202"/>
      <c r="F3" s="202"/>
      <c r="G3" s="202"/>
      <c r="H3" s="202"/>
      <c r="I3" s="202"/>
    </row>
    <row r="4" spans="1:9" ht="18.75" customHeight="1" x14ac:dyDescent="0.25">
      <c r="A4" s="202"/>
      <c r="B4" s="202"/>
      <c r="C4" s="202"/>
      <c r="D4" s="202"/>
      <c r="E4" s="202"/>
      <c r="F4" s="202"/>
      <c r="G4" s="202"/>
      <c r="H4" s="202"/>
      <c r="I4" s="202"/>
    </row>
    <row r="5" spans="1:9" ht="18.75" customHeight="1" x14ac:dyDescent="0.25">
      <c r="A5" s="202"/>
      <c r="B5" s="202"/>
      <c r="C5" s="202"/>
      <c r="D5" s="202"/>
      <c r="E5" s="202"/>
      <c r="F5" s="202"/>
      <c r="G5" s="202"/>
      <c r="H5" s="202"/>
      <c r="I5" s="202"/>
    </row>
    <row r="6" spans="1:9" ht="18.75" customHeight="1" x14ac:dyDescent="0.25">
      <c r="A6" s="202"/>
      <c r="B6" s="202"/>
      <c r="C6" s="202"/>
      <c r="D6" s="202"/>
      <c r="E6" s="202"/>
      <c r="F6" s="202"/>
      <c r="G6" s="202"/>
      <c r="H6" s="202"/>
      <c r="I6" s="202"/>
    </row>
    <row r="7" spans="1:9" ht="18.75" customHeight="1" x14ac:dyDescent="0.25">
      <c r="A7" s="202"/>
      <c r="B7" s="202"/>
      <c r="C7" s="202"/>
      <c r="D7" s="202"/>
      <c r="E7" s="202"/>
      <c r="F7" s="202"/>
      <c r="G7" s="202"/>
      <c r="H7" s="202"/>
      <c r="I7" s="202"/>
    </row>
    <row r="8" spans="1:9" ht="18.75" customHeight="1" x14ac:dyDescent="0.25">
      <c r="A8" s="202"/>
      <c r="B8" s="202"/>
      <c r="C8" s="202"/>
      <c r="D8" s="202"/>
      <c r="E8" s="202"/>
      <c r="F8" s="202"/>
      <c r="G8" s="202"/>
      <c r="H8" s="202"/>
      <c r="I8" s="202"/>
    </row>
    <row r="9" spans="1:9" ht="18.75" customHeight="1" x14ac:dyDescent="0.25">
      <c r="A9" s="202"/>
      <c r="B9" s="202"/>
      <c r="C9" s="202"/>
      <c r="D9" s="202"/>
      <c r="E9" s="202"/>
      <c r="F9" s="202"/>
      <c r="G9" s="202"/>
      <c r="H9" s="202"/>
      <c r="I9" s="202"/>
    </row>
    <row r="10" spans="1:9" ht="18.75" customHeight="1" x14ac:dyDescent="0.25">
      <c r="A10" s="202"/>
      <c r="B10" s="202"/>
      <c r="C10" s="202"/>
      <c r="D10" s="202"/>
      <c r="E10" s="202"/>
      <c r="F10" s="202"/>
      <c r="G10" s="202"/>
      <c r="H10" s="202"/>
      <c r="I10" s="202"/>
    </row>
    <row r="11" spans="1:9" ht="18.75" customHeight="1" x14ac:dyDescent="0.25">
      <c r="A11" s="202"/>
      <c r="B11" s="202"/>
      <c r="C11" s="202"/>
      <c r="D11" s="202"/>
      <c r="E11" s="202"/>
      <c r="F11" s="202"/>
      <c r="G11" s="202"/>
      <c r="H11" s="202"/>
      <c r="I11" s="202"/>
    </row>
    <row r="12" spans="1:9" ht="18.75" customHeight="1" x14ac:dyDescent="0.25">
      <c r="A12" s="202"/>
      <c r="B12" s="202"/>
      <c r="C12" s="202"/>
      <c r="D12" s="202"/>
      <c r="E12" s="202"/>
      <c r="F12" s="202"/>
      <c r="G12" s="202"/>
      <c r="H12" s="202"/>
      <c r="I12" s="202"/>
    </row>
    <row r="13" spans="1:9" ht="18.75" customHeight="1" x14ac:dyDescent="0.25">
      <c r="A13" s="202"/>
      <c r="B13" s="202"/>
      <c r="C13" s="202"/>
      <c r="D13" s="202"/>
      <c r="E13" s="202"/>
      <c r="F13" s="202"/>
      <c r="G13" s="202"/>
      <c r="H13" s="202"/>
      <c r="I13" s="202"/>
    </row>
    <row r="14" spans="1:9" ht="18.75" customHeight="1" x14ac:dyDescent="0.25">
      <c r="A14" s="202"/>
      <c r="B14" s="202"/>
      <c r="C14" s="202"/>
      <c r="D14" s="202"/>
      <c r="E14" s="202"/>
      <c r="F14" s="202"/>
      <c r="G14" s="202"/>
      <c r="H14" s="202"/>
      <c r="I14" s="202"/>
    </row>
    <row r="15" spans="1:9" ht="18.75" customHeight="1" x14ac:dyDescent="0.25">
      <c r="A15" s="203" t="s">
        <v>32</v>
      </c>
      <c r="B15" s="203"/>
      <c r="C15" s="203"/>
      <c r="D15" s="203"/>
      <c r="E15" s="203"/>
      <c r="F15" s="203"/>
      <c r="G15" s="203"/>
      <c r="H15" s="203"/>
      <c r="I15" s="203"/>
    </row>
    <row r="16" spans="1:9" ht="18.75" customHeight="1" x14ac:dyDescent="0.25">
      <c r="A16" s="203"/>
      <c r="B16" s="203"/>
      <c r="C16" s="203"/>
      <c r="D16" s="203"/>
      <c r="E16" s="203"/>
      <c r="F16" s="203"/>
      <c r="G16" s="203"/>
      <c r="H16" s="203"/>
      <c r="I16" s="203"/>
    </row>
    <row r="17" spans="1:14" ht="9.75" customHeight="1" x14ac:dyDescent="0.25">
      <c r="A17" s="203"/>
      <c r="B17" s="203"/>
      <c r="C17" s="203"/>
      <c r="D17" s="203"/>
      <c r="E17" s="203"/>
      <c r="F17" s="203"/>
      <c r="G17" s="203"/>
      <c r="H17" s="203"/>
      <c r="I17" s="203"/>
    </row>
    <row r="18" spans="1:14" ht="18.75" hidden="1" customHeight="1" x14ac:dyDescent="0.25">
      <c r="A18" s="203"/>
      <c r="B18" s="203"/>
      <c r="C18" s="203"/>
      <c r="D18" s="203"/>
      <c r="E18" s="203"/>
      <c r="F18" s="203"/>
      <c r="G18" s="203"/>
      <c r="H18" s="203"/>
      <c r="I18" s="203"/>
      <c r="N18" s="1" t="s">
        <v>1</v>
      </c>
    </row>
    <row r="19" spans="1:14" ht="18.75" customHeight="1" x14ac:dyDescent="0.25">
      <c r="A19" s="204" t="s">
        <v>77</v>
      </c>
      <c r="B19" s="204"/>
      <c r="C19" s="204"/>
      <c r="D19" s="204"/>
      <c r="E19" s="204"/>
      <c r="F19" s="204"/>
      <c r="G19" s="204"/>
      <c r="H19" s="204"/>
      <c r="I19" s="204"/>
    </row>
    <row r="20" spans="1:14" ht="18.75" customHeight="1" x14ac:dyDescent="0.25">
      <c r="A20" s="204"/>
      <c r="B20" s="204"/>
      <c r="C20" s="204"/>
      <c r="D20" s="204"/>
      <c r="E20" s="204"/>
      <c r="F20" s="204"/>
      <c r="G20" s="204"/>
      <c r="H20" s="204"/>
      <c r="I20" s="204"/>
    </row>
    <row r="21" spans="1:14" ht="18.75" customHeight="1" x14ac:dyDescent="0.25">
      <c r="A21" s="47"/>
      <c r="B21" s="19"/>
      <c r="C21" s="47"/>
      <c r="D21" s="19"/>
      <c r="E21" s="19"/>
      <c r="F21" s="19"/>
      <c r="G21" s="19"/>
      <c r="H21" s="19"/>
      <c r="I21" s="19"/>
    </row>
    <row r="22" spans="1:14" ht="18.75" customHeight="1" x14ac:dyDescent="0.25">
      <c r="A22" s="47"/>
      <c r="B22" s="19"/>
      <c r="C22" s="47"/>
      <c r="D22" s="19"/>
      <c r="E22" s="19"/>
      <c r="F22" s="19"/>
      <c r="G22" s="19"/>
      <c r="H22" s="19"/>
      <c r="I22" s="19"/>
    </row>
    <row r="23" spans="1:14" ht="18.75" customHeight="1" x14ac:dyDescent="0.25">
      <c r="A23" s="47"/>
      <c r="B23" s="19"/>
      <c r="C23" s="47"/>
      <c r="D23" s="19"/>
      <c r="E23" s="19"/>
      <c r="F23" s="19"/>
      <c r="G23" s="19"/>
      <c r="H23" s="19"/>
      <c r="I23" s="19"/>
    </row>
    <row r="24" spans="1:14" ht="18.75" customHeight="1" x14ac:dyDescent="0.25">
      <c r="A24" s="47"/>
      <c r="B24" s="19"/>
      <c r="C24" s="47"/>
      <c r="D24" s="19"/>
      <c r="E24" s="19"/>
      <c r="F24" s="19"/>
      <c r="G24" s="19"/>
      <c r="H24" s="19"/>
      <c r="I24" s="19"/>
    </row>
    <row r="25" spans="1:14" ht="18.75" customHeight="1" x14ac:dyDescent="0.25">
      <c r="A25" s="48"/>
      <c r="B25" s="20"/>
      <c r="C25" s="48"/>
    </row>
    <row r="26" spans="1:14" ht="18.75" customHeight="1" x14ac:dyDescent="0.25">
      <c r="A26" s="48"/>
      <c r="B26" s="20"/>
      <c r="C26" s="48"/>
    </row>
    <row r="27" spans="1:14" ht="18.75" customHeight="1" x14ac:dyDescent="0.25">
      <c r="A27" s="48"/>
      <c r="B27" s="20"/>
      <c r="C27" s="48"/>
      <c r="D27" s="20"/>
      <c r="E27" s="20"/>
      <c r="F27" s="20"/>
      <c r="G27" s="20"/>
      <c r="H27" s="20"/>
      <c r="I27" s="20"/>
    </row>
    <row r="28" spans="1:14" ht="18.75" customHeight="1" x14ac:dyDescent="0.25">
      <c r="A28" s="48"/>
      <c r="B28" s="20"/>
      <c r="C28" s="48"/>
      <c r="D28" s="20"/>
      <c r="E28" s="20"/>
      <c r="F28" s="20"/>
      <c r="G28" s="20"/>
      <c r="H28" s="20"/>
      <c r="I28" s="20"/>
    </row>
    <row r="29" spans="1:14" ht="18.75" customHeight="1" x14ac:dyDescent="0.25">
      <c r="A29" s="48"/>
      <c r="B29" s="32"/>
      <c r="C29" s="48"/>
      <c r="D29" s="32"/>
      <c r="E29" s="32"/>
      <c r="F29" s="32"/>
      <c r="G29" s="182"/>
      <c r="H29" s="182"/>
      <c r="I29" s="182"/>
    </row>
    <row r="30" spans="1:14" ht="15" customHeight="1" x14ac:dyDescent="0.25">
      <c r="A30" s="186" t="s">
        <v>33</v>
      </c>
      <c r="B30" s="186"/>
      <c r="C30" s="186"/>
      <c r="D30" s="186"/>
      <c r="E30" s="186"/>
      <c r="F30" s="186"/>
      <c r="G30" s="186"/>
      <c r="H30" s="186"/>
      <c r="I30" s="186"/>
    </row>
    <row r="32" spans="1:14" x14ac:dyDescent="0.25">
      <c r="A32" s="188" t="s">
        <v>3</v>
      </c>
      <c r="B32" s="189" t="s">
        <v>4</v>
      </c>
      <c r="C32" s="188"/>
      <c r="D32" s="188" t="s">
        <v>31</v>
      </c>
      <c r="E32" s="188" t="s">
        <v>19</v>
      </c>
      <c r="F32" s="188"/>
      <c r="G32" s="188"/>
      <c r="H32" s="188"/>
      <c r="I32" s="187" t="s">
        <v>42</v>
      </c>
    </row>
    <row r="33" spans="1:10" x14ac:dyDescent="0.25">
      <c r="A33" s="219"/>
      <c r="B33" s="220"/>
      <c r="C33" s="219"/>
      <c r="D33" s="219"/>
      <c r="E33" s="37" t="s">
        <v>5</v>
      </c>
      <c r="F33" s="80"/>
      <c r="G33" s="37" t="s">
        <v>2</v>
      </c>
      <c r="H33" s="38" t="s">
        <v>29</v>
      </c>
      <c r="I33" s="218"/>
    </row>
    <row r="34" spans="1:10" ht="30" customHeight="1" x14ac:dyDescent="0.25">
      <c r="A34" s="212">
        <v>1</v>
      </c>
      <c r="B34" s="213" t="s">
        <v>93</v>
      </c>
      <c r="C34" s="212" t="s">
        <v>21</v>
      </c>
      <c r="D34" s="214" t="s">
        <v>78</v>
      </c>
      <c r="E34" s="39" t="s">
        <v>11</v>
      </c>
      <c r="F34" s="81" t="s">
        <v>206</v>
      </c>
      <c r="G34" s="39" t="s">
        <v>70</v>
      </c>
      <c r="H34" s="40">
        <v>5</v>
      </c>
      <c r="I34" s="41"/>
      <c r="J34" s="102">
        <f>H34</f>
        <v>5</v>
      </c>
    </row>
    <row r="35" spans="1:10" ht="30" customHeight="1" x14ac:dyDescent="0.25">
      <c r="A35" s="212"/>
      <c r="B35" s="213"/>
      <c r="C35" s="212"/>
      <c r="D35" s="214"/>
      <c r="E35" s="39" t="s">
        <v>6</v>
      </c>
      <c r="F35" s="81" t="s">
        <v>206</v>
      </c>
      <c r="G35" s="39" t="s">
        <v>18</v>
      </c>
      <c r="H35" s="40">
        <v>3</v>
      </c>
      <c r="I35" s="41"/>
      <c r="J35" s="102">
        <f>J34+H35</f>
        <v>8</v>
      </c>
    </row>
    <row r="36" spans="1:10" ht="38.1" customHeight="1" x14ac:dyDescent="0.25">
      <c r="A36" s="212">
        <v>2</v>
      </c>
      <c r="B36" s="213" t="s">
        <v>94</v>
      </c>
      <c r="C36" s="212" t="s">
        <v>21</v>
      </c>
      <c r="D36" s="214" t="s">
        <v>78</v>
      </c>
      <c r="E36" s="39" t="s">
        <v>11</v>
      </c>
      <c r="F36" s="81" t="s">
        <v>206</v>
      </c>
      <c r="G36" s="39" t="s">
        <v>79</v>
      </c>
      <c r="H36" s="40">
        <v>6</v>
      </c>
      <c r="I36" s="41"/>
      <c r="J36" s="102">
        <f t="shared" ref="J36:J56" si="0">J35+H36</f>
        <v>14</v>
      </c>
    </row>
    <row r="37" spans="1:10" ht="38.1" customHeight="1" x14ac:dyDescent="0.25">
      <c r="A37" s="212"/>
      <c r="B37" s="213"/>
      <c r="C37" s="212"/>
      <c r="D37" s="214"/>
      <c r="E37" s="39" t="s">
        <v>6</v>
      </c>
      <c r="F37" s="81" t="s">
        <v>206</v>
      </c>
      <c r="G37" s="39" t="s">
        <v>10</v>
      </c>
      <c r="H37" s="40">
        <v>1</v>
      </c>
      <c r="I37" s="41"/>
      <c r="J37" s="102">
        <f t="shared" si="0"/>
        <v>15</v>
      </c>
    </row>
    <row r="38" spans="1:10" ht="33.75" customHeight="1" x14ac:dyDescent="0.25">
      <c r="A38" s="113">
        <v>3</v>
      </c>
      <c r="B38" s="114" t="s">
        <v>92</v>
      </c>
      <c r="C38" s="113" t="s">
        <v>21</v>
      </c>
      <c r="D38" s="115" t="s">
        <v>80</v>
      </c>
      <c r="E38" s="116" t="s">
        <v>11</v>
      </c>
      <c r="F38" s="116" t="s">
        <v>206</v>
      </c>
      <c r="G38" s="116" t="s">
        <v>64</v>
      </c>
      <c r="H38" s="117">
        <v>9</v>
      </c>
      <c r="I38" s="118"/>
      <c r="J38" s="102">
        <f t="shared" si="0"/>
        <v>24</v>
      </c>
    </row>
    <row r="39" spans="1:10" x14ac:dyDescent="0.25">
      <c r="A39" s="216">
        <v>4</v>
      </c>
      <c r="B39" s="215" t="s">
        <v>95</v>
      </c>
      <c r="C39" s="216" t="s">
        <v>21</v>
      </c>
      <c r="D39" s="217" t="s">
        <v>82</v>
      </c>
      <c r="E39" s="110" t="s">
        <v>7</v>
      </c>
      <c r="F39" s="110" t="s">
        <v>207</v>
      </c>
      <c r="G39" s="110" t="s">
        <v>18</v>
      </c>
      <c r="H39" s="111">
        <v>3</v>
      </c>
      <c r="I39" s="112"/>
      <c r="J39" s="102">
        <f t="shared" si="0"/>
        <v>27</v>
      </c>
    </row>
    <row r="40" spans="1:10" x14ac:dyDescent="0.25">
      <c r="A40" s="212"/>
      <c r="B40" s="213"/>
      <c r="C40" s="212"/>
      <c r="D40" s="214"/>
      <c r="E40" s="39" t="s">
        <v>81</v>
      </c>
      <c r="F40" s="81" t="s">
        <v>206</v>
      </c>
      <c r="G40" s="39" t="s">
        <v>18</v>
      </c>
      <c r="H40" s="40">
        <v>3</v>
      </c>
      <c r="I40" s="41"/>
      <c r="J40" s="102">
        <f t="shared" si="0"/>
        <v>30</v>
      </c>
    </row>
    <row r="41" spans="1:10" ht="15" customHeight="1" x14ac:dyDescent="0.25">
      <c r="A41" s="212">
        <v>5</v>
      </c>
      <c r="B41" s="213" t="s">
        <v>102</v>
      </c>
      <c r="C41" s="211" t="s">
        <v>21</v>
      </c>
      <c r="D41" s="214" t="s">
        <v>78</v>
      </c>
      <c r="E41" s="39" t="s">
        <v>8</v>
      </c>
      <c r="F41" s="81" t="s">
        <v>206</v>
      </c>
      <c r="G41" s="39" t="s">
        <v>79</v>
      </c>
      <c r="H41" s="40">
        <v>6</v>
      </c>
      <c r="I41" s="41"/>
      <c r="J41" s="102">
        <f t="shared" si="0"/>
        <v>36</v>
      </c>
    </row>
    <row r="42" spans="1:10" x14ac:dyDescent="0.25">
      <c r="A42" s="212"/>
      <c r="B42" s="213"/>
      <c r="C42" s="211"/>
      <c r="D42" s="214"/>
      <c r="E42" s="39" t="s">
        <v>83</v>
      </c>
      <c r="F42" s="81" t="s">
        <v>206</v>
      </c>
      <c r="G42" s="39" t="s">
        <v>79</v>
      </c>
      <c r="H42" s="40">
        <v>6</v>
      </c>
      <c r="I42" s="41"/>
      <c r="J42" s="102">
        <f t="shared" si="0"/>
        <v>42</v>
      </c>
    </row>
    <row r="43" spans="1:10" x14ac:dyDescent="0.25">
      <c r="A43" s="212">
        <v>6</v>
      </c>
      <c r="B43" s="213" t="s">
        <v>96</v>
      </c>
      <c r="C43" s="212" t="s">
        <v>21</v>
      </c>
      <c r="D43" s="214" t="s">
        <v>78</v>
      </c>
      <c r="E43" s="39" t="s">
        <v>8</v>
      </c>
      <c r="F43" s="81" t="s">
        <v>206</v>
      </c>
      <c r="G43" s="39" t="s">
        <v>9</v>
      </c>
      <c r="H43" s="40">
        <v>2</v>
      </c>
      <c r="I43" s="41"/>
      <c r="J43" s="102">
        <f t="shared" si="0"/>
        <v>44</v>
      </c>
    </row>
    <row r="44" spans="1:10" x14ac:dyDescent="0.25">
      <c r="A44" s="212"/>
      <c r="B44" s="213"/>
      <c r="C44" s="212"/>
      <c r="D44" s="214"/>
      <c r="E44" s="39" t="s">
        <v>84</v>
      </c>
      <c r="F44" s="81" t="s">
        <v>206</v>
      </c>
      <c r="G44" s="39" t="s">
        <v>18</v>
      </c>
      <c r="H44" s="40">
        <v>3</v>
      </c>
      <c r="I44" s="41"/>
      <c r="J44" s="102">
        <f t="shared" si="0"/>
        <v>47</v>
      </c>
    </row>
    <row r="45" spans="1:10" ht="15" customHeight="1" x14ac:dyDescent="0.25">
      <c r="A45" s="212">
        <v>7</v>
      </c>
      <c r="B45" s="213" t="s">
        <v>97</v>
      </c>
      <c r="C45" s="212" t="s">
        <v>21</v>
      </c>
      <c r="D45" s="214" t="s">
        <v>78</v>
      </c>
      <c r="E45" s="39" t="s">
        <v>8</v>
      </c>
      <c r="F45" s="81" t="s">
        <v>206</v>
      </c>
      <c r="G45" s="39" t="s">
        <v>79</v>
      </c>
      <c r="H45" s="40">
        <v>6</v>
      </c>
      <c r="I45" s="41"/>
      <c r="J45" s="102">
        <f t="shared" si="0"/>
        <v>53</v>
      </c>
    </row>
    <row r="46" spans="1:10" x14ac:dyDescent="0.25">
      <c r="A46" s="212"/>
      <c r="B46" s="213"/>
      <c r="C46" s="212"/>
      <c r="D46" s="214"/>
      <c r="E46" s="39" t="s">
        <v>84</v>
      </c>
      <c r="F46" s="81" t="s">
        <v>206</v>
      </c>
      <c r="G46" s="39" t="s">
        <v>70</v>
      </c>
      <c r="H46" s="40">
        <v>5</v>
      </c>
      <c r="I46" s="41"/>
      <c r="J46" s="102">
        <f t="shared" si="0"/>
        <v>58</v>
      </c>
    </row>
    <row r="47" spans="1:10" ht="15" customHeight="1" x14ac:dyDescent="0.25">
      <c r="A47" s="212">
        <v>8</v>
      </c>
      <c r="B47" s="213" t="s">
        <v>101</v>
      </c>
      <c r="C47" s="212"/>
      <c r="D47" s="214" t="s">
        <v>78</v>
      </c>
      <c r="E47" s="39" t="s">
        <v>7</v>
      </c>
      <c r="F47" s="81" t="s">
        <v>207</v>
      </c>
      <c r="G47" s="39" t="s">
        <v>18</v>
      </c>
      <c r="H47" s="40">
        <v>3</v>
      </c>
      <c r="I47" s="41"/>
      <c r="J47" s="102">
        <f t="shared" si="0"/>
        <v>61</v>
      </c>
    </row>
    <row r="48" spans="1:10" ht="15" customHeight="1" x14ac:dyDescent="0.25">
      <c r="A48" s="212"/>
      <c r="B48" s="213"/>
      <c r="C48" s="212"/>
      <c r="D48" s="214"/>
      <c r="E48" s="39" t="s">
        <v>81</v>
      </c>
      <c r="F48" s="81" t="s">
        <v>206</v>
      </c>
      <c r="G48" s="39" t="s">
        <v>85</v>
      </c>
      <c r="H48" s="40">
        <v>8</v>
      </c>
      <c r="I48" s="41"/>
      <c r="J48" s="102">
        <f t="shared" si="0"/>
        <v>69</v>
      </c>
    </row>
    <row r="49" spans="1:12" ht="14.25" customHeight="1" x14ac:dyDescent="0.25">
      <c r="A49" s="212"/>
      <c r="B49" s="213"/>
      <c r="C49" s="212"/>
      <c r="D49" s="214"/>
      <c r="E49" s="39" t="s">
        <v>86</v>
      </c>
      <c r="F49" s="81" t="s">
        <v>206</v>
      </c>
      <c r="G49" s="39" t="s">
        <v>85</v>
      </c>
      <c r="H49" s="40">
        <v>8</v>
      </c>
      <c r="I49" s="41"/>
      <c r="J49" s="102">
        <f t="shared" si="0"/>
        <v>77</v>
      </c>
    </row>
    <row r="50" spans="1:12" ht="14.25" customHeight="1" x14ac:dyDescent="0.25">
      <c r="A50" s="212">
        <v>9</v>
      </c>
      <c r="B50" s="213" t="s">
        <v>98</v>
      </c>
      <c r="C50" s="211" t="s">
        <v>21</v>
      </c>
      <c r="D50" s="214" t="s">
        <v>78</v>
      </c>
      <c r="E50" s="39" t="s">
        <v>8</v>
      </c>
      <c r="F50" s="81" t="s">
        <v>206</v>
      </c>
      <c r="G50" s="39" t="s">
        <v>70</v>
      </c>
      <c r="H50" s="40">
        <v>5</v>
      </c>
      <c r="I50" s="41"/>
      <c r="J50" s="102">
        <f t="shared" si="0"/>
        <v>82</v>
      </c>
    </row>
    <row r="51" spans="1:12" ht="14.25" customHeight="1" x14ac:dyDescent="0.25">
      <c r="A51" s="212"/>
      <c r="B51" s="213"/>
      <c r="C51" s="211"/>
      <c r="D51" s="214"/>
      <c r="E51" s="39" t="s">
        <v>6</v>
      </c>
      <c r="F51" s="81" t="s">
        <v>206</v>
      </c>
      <c r="G51" s="39" t="s">
        <v>87</v>
      </c>
      <c r="H51" s="40">
        <v>7</v>
      </c>
      <c r="I51" s="41"/>
      <c r="J51" s="102">
        <f t="shared" si="0"/>
        <v>89</v>
      </c>
    </row>
    <row r="52" spans="1:12" ht="14.25" customHeight="1" x14ac:dyDescent="0.25">
      <c r="A52" s="212"/>
      <c r="B52" s="213"/>
      <c r="C52" s="211"/>
      <c r="D52" s="214"/>
      <c r="E52" s="39" t="s">
        <v>84</v>
      </c>
      <c r="F52" s="81" t="s">
        <v>206</v>
      </c>
      <c r="G52" s="39" t="s">
        <v>18</v>
      </c>
      <c r="H52" s="40">
        <v>3</v>
      </c>
      <c r="I52" s="41"/>
      <c r="J52" s="102">
        <f t="shared" si="0"/>
        <v>92</v>
      </c>
    </row>
    <row r="53" spans="1:12" ht="32.25" customHeight="1" x14ac:dyDescent="0.25">
      <c r="A53" s="44">
        <v>10</v>
      </c>
      <c r="B53" s="43" t="s">
        <v>88</v>
      </c>
      <c r="C53" s="44" t="s">
        <v>21</v>
      </c>
      <c r="D53" s="46" t="s">
        <v>78</v>
      </c>
      <c r="E53" s="39" t="s">
        <v>89</v>
      </c>
      <c r="F53" s="81" t="s">
        <v>206</v>
      </c>
      <c r="G53" s="39" t="s">
        <v>18</v>
      </c>
      <c r="H53" s="40">
        <v>3</v>
      </c>
      <c r="I53" s="41"/>
      <c r="J53" s="102">
        <f t="shared" si="0"/>
        <v>95</v>
      </c>
    </row>
    <row r="54" spans="1:12" ht="30" customHeight="1" x14ac:dyDescent="0.25">
      <c r="A54" s="42">
        <v>11</v>
      </c>
      <c r="B54" s="49" t="s">
        <v>90</v>
      </c>
      <c r="C54" s="39" t="s">
        <v>21</v>
      </c>
      <c r="D54" s="45" t="s">
        <v>78</v>
      </c>
      <c r="E54" s="50" t="s">
        <v>89</v>
      </c>
      <c r="F54" s="81" t="s">
        <v>206</v>
      </c>
      <c r="G54" s="50" t="s">
        <v>70</v>
      </c>
      <c r="H54" s="51">
        <v>5</v>
      </c>
      <c r="I54" s="41"/>
      <c r="J54" s="102">
        <f t="shared" si="0"/>
        <v>100</v>
      </c>
    </row>
    <row r="55" spans="1:12" ht="29.25" customHeight="1" x14ac:dyDescent="0.25">
      <c r="A55" s="44">
        <v>12</v>
      </c>
      <c r="B55" s="43" t="s">
        <v>99</v>
      </c>
      <c r="C55" s="44" t="s">
        <v>21</v>
      </c>
      <c r="D55" s="45" t="s">
        <v>78</v>
      </c>
      <c r="E55" s="39" t="s">
        <v>91</v>
      </c>
      <c r="F55" s="81" t="s">
        <v>206</v>
      </c>
      <c r="G55" s="39" t="s">
        <v>70</v>
      </c>
      <c r="H55" s="40">
        <v>5</v>
      </c>
      <c r="I55" s="39"/>
      <c r="J55" s="102">
        <f t="shared" si="0"/>
        <v>105</v>
      </c>
      <c r="K55" s="36"/>
      <c r="L55" s="36"/>
    </row>
    <row r="56" spans="1:12" ht="27.75" customHeight="1" x14ac:dyDescent="0.25">
      <c r="A56" s="44">
        <v>13</v>
      </c>
      <c r="B56" s="43" t="s">
        <v>100</v>
      </c>
      <c r="C56" s="44" t="s">
        <v>21</v>
      </c>
      <c r="D56" s="45" t="s">
        <v>80</v>
      </c>
      <c r="E56" s="39" t="s">
        <v>8</v>
      </c>
      <c r="F56" s="81" t="s">
        <v>206</v>
      </c>
      <c r="G56" s="39" t="s">
        <v>10</v>
      </c>
      <c r="H56" s="40">
        <v>1</v>
      </c>
      <c r="I56" s="39"/>
      <c r="J56" s="102">
        <f t="shared" si="0"/>
        <v>106</v>
      </c>
      <c r="K56" s="36"/>
      <c r="L56" s="36"/>
    </row>
    <row r="58" spans="1:12" x14ac:dyDescent="0.25">
      <c r="A58" s="101"/>
      <c r="B58" s="101"/>
      <c r="C58" s="101"/>
      <c r="D58" s="120" t="s">
        <v>214</v>
      </c>
      <c r="E58" s="121" t="str">
        <f>CONCATENATE(110-F59," Mandays")</f>
        <v>19 Mandays</v>
      </c>
      <c r="F58" s="101"/>
      <c r="G58" s="229" t="s">
        <v>211</v>
      </c>
      <c r="H58" s="230"/>
      <c r="I58" s="87">
        <f>SUMIF(F34:F56,"QC",H34:H56)</f>
        <v>6</v>
      </c>
      <c r="J58" s="104" t="s">
        <v>29</v>
      </c>
    </row>
    <row r="59" spans="1:12" x14ac:dyDescent="0.25">
      <c r="D59" s="122" t="s">
        <v>215</v>
      </c>
      <c r="E59" s="123" t="str">
        <f>CONCATENATE('Laporan Sept 18'!G51+'Laporan Aug 18'!G72, " Mandays")</f>
        <v>91 Mandays</v>
      </c>
      <c r="F59" s="119">
        <f>'Laporan Sept 18'!G51+'Laporan Aug 18'!G72</f>
        <v>91</v>
      </c>
      <c r="G59" s="221" t="s">
        <v>212</v>
      </c>
      <c r="H59" s="222"/>
      <c r="I59" s="89">
        <f>SUMIF(F34:F56,"Programmer",H34:H56)</f>
        <v>100</v>
      </c>
      <c r="J59" s="105" t="s">
        <v>29</v>
      </c>
    </row>
    <row r="60" spans="1:12" x14ac:dyDescent="0.25">
      <c r="G60" s="223" t="s">
        <v>213</v>
      </c>
      <c r="H60" s="224"/>
      <c r="I60" s="91">
        <f>SUMIF($F$108:$F$136,"Asisten",$H$108:$H$136)</f>
        <v>0</v>
      </c>
      <c r="J60" s="106" t="s">
        <v>29</v>
      </c>
    </row>
    <row r="61" spans="1:12" x14ac:dyDescent="0.25">
      <c r="G61" s="225" t="s">
        <v>30</v>
      </c>
      <c r="H61" s="226"/>
      <c r="I61" s="93">
        <f>SUM(I58:I60)</f>
        <v>106</v>
      </c>
      <c r="J61" s="107" t="s">
        <v>29</v>
      </c>
    </row>
    <row r="62" spans="1:12" x14ac:dyDescent="0.25">
      <c r="G62" s="227" t="s">
        <v>158</v>
      </c>
      <c r="H62" s="228"/>
      <c r="I62" s="95">
        <f>SUMIF(J10:J56,"free support",I10:I56)</f>
        <v>0</v>
      </c>
      <c r="J62" s="108" t="s">
        <v>29</v>
      </c>
    </row>
    <row r="63" spans="1:12" x14ac:dyDescent="0.25">
      <c r="G63" s="97"/>
      <c r="H63" s="98" t="s">
        <v>159</v>
      </c>
      <c r="I63" s="99">
        <f>I61-I62</f>
        <v>106</v>
      </c>
      <c r="J63" s="109" t="s">
        <v>29</v>
      </c>
    </row>
  </sheetData>
  <autoFilter ref="A32:I49">
    <filterColumn colId="4" showButton="0"/>
    <filterColumn colId="5" showButton="0"/>
    <filterColumn colId="6" showButton="0"/>
  </autoFilter>
  <mergeCells count="48">
    <mergeCell ref="G59:H59"/>
    <mergeCell ref="G60:H60"/>
    <mergeCell ref="G61:H61"/>
    <mergeCell ref="G62:H62"/>
    <mergeCell ref="G58:H58"/>
    <mergeCell ref="D43:D44"/>
    <mergeCell ref="D36:D37"/>
    <mergeCell ref="I32:I33"/>
    <mergeCell ref="A1:I14"/>
    <mergeCell ref="A15:I18"/>
    <mergeCell ref="A19:I20"/>
    <mergeCell ref="G29:I29"/>
    <mergeCell ref="A30:I30"/>
    <mergeCell ref="A32:A33"/>
    <mergeCell ref="B32:B33"/>
    <mergeCell ref="C32:C33"/>
    <mergeCell ref="D32:D33"/>
    <mergeCell ref="E32:H32"/>
    <mergeCell ref="C34:C35"/>
    <mergeCell ref="D34:D35"/>
    <mergeCell ref="C36:C37"/>
    <mergeCell ref="A36:A37"/>
    <mergeCell ref="A43:A44"/>
    <mergeCell ref="C41:C42"/>
    <mergeCell ref="C43:C44"/>
    <mergeCell ref="B34:B35"/>
    <mergeCell ref="B43:B44"/>
    <mergeCell ref="A39:A40"/>
    <mergeCell ref="B41:B42"/>
    <mergeCell ref="A34:A35"/>
    <mergeCell ref="B36:B37"/>
    <mergeCell ref="D41:D42"/>
    <mergeCell ref="A41:A42"/>
    <mergeCell ref="B39:B40"/>
    <mergeCell ref="C39:C40"/>
    <mergeCell ref="D39:D40"/>
    <mergeCell ref="C50:C52"/>
    <mergeCell ref="A45:A46"/>
    <mergeCell ref="B45:B46"/>
    <mergeCell ref="C45:C46"/>
    <mergeCell ref="D50:D52"/>
    <mergeCell ref="B47:B49"/>
    <mergeCell ref="C47:C49"/>
    <mergeCell ref="D47:D49"/>
    <mergeCell ref="D45:D46"/>
    <mergeCell ref="A47:A49"/>
    <mergeCell ref="A50:A52"/>
    <mergeCell ref="B50:B52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3"/>
  <sheetViews>
    <sheetView topLeftCell="A4" zoomScale="90" zoomScaleNormal="90" workbookViewId="0">
      <selection activeCell="B68" sqref="B68"/>
    </sheetView>
  </sheetViews>
  <sheetFormatPr defaultRowHeight="15" x14ac:dyDescent="0.25"/>
  <cols>
    <col min="1" max="1" width="4.28515625" customWidth="1"/>
    <col min="2" max="2" width="60.5703125" style="75" customWidth="1"/>
    <col min="4" max="4" width="16.28515625" customWidth="1"/>
    <col min="5" max="5" width="12.140625" bestFit="1" customWidth="1"/>
    <col min="6" max="6" width="13.28515625" style="1" customWidth="1"/>
    <col min="8" max="8" width="8.85546875" customWidth="1"/>
    <col min="9" max="9" width="8.7109375" customWidth="1"/>
  </cols>
  <sheetData>
    <row r="1" spans="1:9" x14ac:dyDescent="0.25">
      <c r="A1" s="258" t="s">
        <v>61</v>
      </c>
      <c r="B1" s="259"/>
      <c r="C1" s="259"/>
      <c r="D1" s="259"/>
      <c r="E1" s="259"/>
      <c r="F1" s="259"/>
      <c r="G1" s="259"/>
      <c r="H1" s="259"/>
      <c r="I1" s="259"/>
    </row>
    <row r="2" spans="1:9" x14ac:dyDescent="0.25">
      <c r="A2" s="259"/>
      <c r="B2" s="259"/>
      <c r="C2" s="259"/>
      <c r="D2" s="259"/>
      <c r="E2" s="259"/>
      <c r="F2" s="259"/>
      <c r="G2" s="259"/>
      <c r="H2" s="259"/>
      <c r="I2" s="259"/>
    </row>
    <row r="3" spans="1:9" x14ac:dyDescent="0.25">
      <c r="A3" s="259"/>
      <c r="B3" s="259"/>
      <c r="C3" s="259"/>
      <c r="D3" s="259"/>
      <c r="E3" s="259"/>
      <c r="F3" s="259"/>
      <c r="G3" s="259"/>
      <c r="H3" s="259"/>
      <c r="I3" s="259"/>
    </row>
    <row r="4" spans="1:9" x14ac:dyDescent="0.25">
      <c r="A4" s="259"/>
      <c r="B4" s="259"/>
      <c r="C4" s="259"/>
      <c r="D4" s="259"/>
      <c r="E4" s="259"/>
      <c r="F4" s="259"/>
      <c r="G4" s="259"/>
      <c r="H4" s="259"/>
      <c r="I4" s="259"/>
    </row>
    <row r="5" spans="1:9" x14ac:dyDescent="0.25">
      <c r="A5" s="259"/>
      <c r="B5" s="259"/>
      <c r="C5" s="259"/>
      <c r="D5" s="259"/>
      <c r="E5" s="259"/>
      <c r="F5" s="259"/>
      <c r="G5" s="259"/>
      <c r="H5" s="259"/>
      <c r="I5" s="259"/>
    </row>
    <row r="6" spans="1:9" x14ac:dyDescent="0.25">
      <c r="A6" s="259"/>
      <c r="B6" s="259"/>
      <c r="C6" s="259"/>
      <c r="D6" s="259"/>
      <c r="E6" s="259"/>
      <c r="F6" s="259"/>
      <c r="G6" s="259"/>
      <c r="H6" s="259"/>
      <c r="I6" s="259"/>
    </row>
    <row r="7" spans="1:9" x14ac:dyDescent="0.25">
      <c r="A7" s="259"/>
      <c r="B7" s="259"/>
      <c r="C7" s="259"/>
      <c r="D7" s="259"/>
      <c r="E7" s="259"/>
      <c r="F7" s="259"/>
      <c r="G7" s="259"/>
      <c r="H7" s="259"/>
      <c r="I7" s="259"/>
    </row>
    <row r="8" spans="1:9" x14ac:dyDescent="0.25">
      <c r="A8" s="259"/>
      <c r="B8" s="259"/>
      <c r="C8" s="259"/>
      <c r="D8" s="259"/>
      <c r="E8" s="259"/>
      <c r="F8" s="259"/>
      <c r="G8" s="259"/>
      <c r="H8" s="259"/>
      <c r="I8" s="259"/>
    </row>
    <row r="9" spans="1:9" x14ac:dyDescent="0.25">
      <c r="A9" s="259"/>
      <c r="B9" s="259"/>
      <c r="C9" s="259"/>
      <c r="D9" s="259"/>
      <c r="E9" s="259"/>
      <c r="F9" s="259"/>
      <c r="G9" s="259"/>
      <c r="H9" s="259"/>
      <c r="I9" s="259"/>
    </row>
    <row r="10" spans="1:9" x14ac:dyDescent="0.25">
      <c r="A10" s="259"/>
      <c r="B10" s="259"/>
      <c r="C10" s="259"/>
      <c r="D10" s="259"/>
      <c r="E10" s="259"/>
      <c r="F10" s="259"/>
      <c r="G10" s="259"/>
      <c r="H10" s="259"/>
      <c r="I10" s="259"/>
    </row>
    <row r="11" spans="1:9" x14ac:dyDescent="0.25">
      <c r="A11" s="259"/>
      <c r="B11" s="259"/>
      <c r="C11" s="259"/>
      <c r="D11" s="259"/>
      <c r="E11" s="259"/>
      <c r="F11" s="259"/>
      <c r="G11" s="259"/>
      <c r="H11" s="259"/>
      <c r="I11" s="259"/>
    </row>
    <row r="12" spans="1:9" x14ac:dyDescent="0.25">
      <c r="A12" s="259"/>
      <c r="B12" s="259"/>
      <c r="C12" s="259"/>
      <c r="D12" s="259"/>
      <c r="E12" s="259"/>
      <c r="F12" s="259"/>
      <c r="G12" s="259"/>
      <c r="H12" s="259"/>
      <c r="I12" s="259"/>
    </row>
    <row r="13" spans="1:9" x14ac:dyDescent="0.25">
      <c r="A13" s="259"/>
      <c r="B13" s="259"/>
      <c r="C13" s="259"/>
      <c r="D13" s="259"/>
      <c r="E13" s="259"/>
      <c r="F13" s="259"/>
      <c r="G13" s="259"/>
      <c r="H13" s="259"/>
      <c r="I13" s="259"/>
    </row>
    <row r="14" spans="1:9" x14ac:dyDescent="0.25">
      <c r="A14" s="259"/>
      <c r="B14" s="259"/>
      <c r="C14" s="259"/>
      <c r="D14" s="259"/>
      <c r="E14" s="259"/>
      <c r="F14" s="259"/>
      <c r="G14" s="259"/>
      <c r="H14" s="259"/>
      <c r="I14" s="259"/>
    </row>
    <row r="15" spans="1:9" x14ac:dyDescent="0.25">
      <c r="A15" s="260" t="s">
        <v>32</v>
      </c>
      <c r="B15" s="260"/>
      <c r="C15" s="260"/>
      <c r="D15" s="260"/>
      <c r="E15" s="260"/>
      <c r="F15" s="260"/>
      <c r="G15" s="260"/>
      <c r="H15" s="260"/>
      <c r="I15" s="260"/>
    </row>
    <row r="16" spans="1:9" x14ac:dyDescent="0.25">
      <c r="A16" s="260"/>
      <c r="B16" s="260"/>
      <c r="C16" s="260"/>
      <c r="D16" s="260"/>
      <c r="E16" s="260"/>
      <c r="F16" s="260"/>
      <c r="G16" s="260"/>
      <c r="H16" s="260"/>
      <c r="I16" s="260"/>
    </row>
    <row r="17" spans="1:9" x14ac:dyDescent="0.25">
      <c r="A17" s="260"/>
      <c r="B17" s="260"/>
      <c r="C17" s="260"/>
      <c r="D17" s="260"/>
      <c r="E17" s="260"/>
      <c r="F17" s="260"/>
      <c r="G17" s="260"/>
      <c r="H17" s="260"/>
      <c r="I17" s="260"/>
    </row>
    <row r="18" spans="1:9" x14ac:dyDescent="0.25">
      <c r="A18" s="260"/>
      <c r="B18" s="260"/>
      <c r="C18" s="260"/>
      <c r="D18" s="260"/>
      <c r="E18" s="260"/>
      <c r="F18" s="260"/>
      <c r="G18" s="260"/>
      <c r="H18" s="260"/>
      <c r="I18" s="260"/>
    </row>
    <row r="19" spans="1:9" x14ac:dyDescent="0.25">
      <c r="A19" s="261" t="s">
        <v>77</v>
      </c>
      <c r="B19" s="261"/>
      <c r="C19" s="261"/>
      <c r="D19" s="261"/>
      <c r="E19" s="261"/>
      <c r="F19" s="261"/>
      <c r="G19" s="261"/>
      <c r="H19" s="261"/>
      <c r="I19" s="261"/>
    </row>
    <row r="20" spans="1:9" x14ac:dyDescent="0.25">
      <c r="A20" s="261"/>
      <c r="B20" s="261"/>
      <c r="C20" s="261"/>
      <c r="D20" s="261"/>
      <c r="E20" s="261"/>
      <c r="F20" s="261"/>
      <c r="G20" s="261"/>
      <c r="H20" s="261"/>
      <c r="I20" s="261"/>
    </row>
    <row r="21" spans="1:9" x14ac:dyDescent="0.25">
      <c r="A21" s="261" t="str">
        <f>CONCATENATE("Total: ","196"," Mandays")</f>
        <v>Total: 196 Mandays</v>
      </c>
      <c r="B21" s="261"/>
      <c r="C21" s="261"/>
      <c r="D21" s="261"/>
      <c r="E21" s="261"/>
      <c r="F21" s="261"/>
      <c r="G21" s="261"/>
      <c r="H21" s="261"/>
      <c r="I21" s="261"/>
    </row>
    <row r="22" spans="1:9" x14ac:dyDescent="0.25">
      <c r="A22" s="261"/>
      <c r="B22" s="261"/>
      <c r="C22" s="261"/>
      <c r="D22" s="261"/>
      <c r="E22" s="261"/>
      <c r="F22" s="261"/>
      <c r="G22" s="261"/>
      <c r="H22" s="261"/>
      <c r="I22" s="261"/>
    </row>
    <row r="23" spans="1:9" x14ac:dyDescent="0.25">
      <c r="A23" s="55"/>
      <c r="B23" s="72"/>
      <c r="C23" s="55"/>
      <c r="D23" s="55"/>
      <c r="E23" s="55"/>
      <c r="F23" s="55"/>
      <c r="G23" s="55"/>
      <c r="H23" s="55"/>
      <c r="I23" s="55"/>
    </row>
    <row r="24" spans="1:9" x14ac:dyDescent="0.25">
      <c r="A24" s="55"/>
      <c r="B24" s="72"/>
      <c r="C24" s="55"/>
      <c r="D24" s="55"/>
      <c r="E24" s="55"/>
      <c r="F24" s="55"/>
      <c r="G24" s="55"/>
      <c r="H24" s="55"/>
      <c r="I24" s="55"/>
    </row>
    <row r="25" spans="1:9" x14ac:dyDescent="0.25">
      <c r="A25" s="55"/>
      <c r="B25" s="72"/>
      <c r="C25" s="55"/>
      <c r="D25" s="55"/>
      <c r="E25" s="55"/>
      <c r="F25" s="55"/>
      <c r="G25" s="55"/>
      <c r="H25" s="55"/>
      <c r="I25" s="55"/>
    </row>
    <row r="26" spans="1:9" x14ac:dyDescent="0.25">
      <c r="A26" s="55"/>
      <c r="B26" s="72"/>
      <c r="C26" s="55"/>
      <c r="D26" s="55"/>
      <c r="E26" s="55"/>
      <c r="F26" s="55"/>
      <c r="G26" s="55"/>
      <c r="H26" s="55"/>
      <c r="I26" s="55"/>
    </row>
    <row r="27" spans="1:9" x14ac:dyDescent="0.25">
      <c r="A27" s="55"/>
      <c r="B27" s="72"/>
      <c r="C27" s="55"/>
      <c r="D27" s="55"/>
      <c r="E27" s="55"/>
      <c r="F27" s="55"/>
      <c r="G27" s="55"/>
      <c r="H27" s="55"/>
      <c r="I27" s="55"/>
    </row>
    <row r="28" spans="1:9" x14ac:dyDescent="0.25">
      <c r="A28" s="55"/>
      <c r="B28" s="72"/>
      <c r="C28" s="55"/>
      <c r="D28" s="55"/>
      <c r="E28" s="55"/>
      <c r="F28" s="55"/>
      <c r="G28" s="55"/>
      <c r="H28" s="55"/>
      <c r="I28" s="55"/>
    </row>
    <row r="29" spans="1:9" x14ac:dyDescent="0.25">
      <c r="A29" s="55"/>
      <c r="B29" s="72"/>
      <c r="C29" s="55"/>
      <c r="D29" s="55"/>
      <c r="E29" s="55"/>
      <c r="F29" s="55"/>
      <c r="G29" s="55"/>
      <c r="H29" s="55"/>
      <c r="I29" s="55"/>
    </row>
    <row r="30" spans="1:9" x14ac:dyDescent="0.25">
      <c r="A30" s="55"/>
      <c r="B30" s="72"/>
      <c r="C30" s="55"/>
      <c r="D30" s="55"/>
      <c r="E30" s="55"/>
      <c r="F30" s="55"/>
      <c r="G30" s="55"/>
      <c r="H30" s="55"/>
      <c r="I30" s="55"/>
    </row>
    <row r="31" spans="1:9" x14ac:dyDescent="0.25">
      <c r="A31" s="55"/>
      <c r="B31" s="72"/>
      <c r="C31" s="55"/>
      <c r="D31" s="55"/>
      <c r="E31" s="55"/>
      <c r="F31" s="55"/>
      <c r="G31" s="55"/>
      <c r="H31" s="55"/>
      <c r="I31" s="55"/>
    </row>
    <row r="32" spans="1:9" x14ac:dyDescent="0.25">
      <c r="A32" s="55"/>
      <c r="B32" s="72"/>
      <c r="C32" s="55"/>
      <c r="D32" s="55"/>
      <c r="E32" s="55"/>
      <c r="F32" s="55"/>
      <c r="G32" s="55"/>
      <c r="H32" s="55"/>
      <c r="I32" s="55"/>
    </row>
    <row r="33" spans="1:10" x14ac:dyDescent="0.25">
      <c r="A33" s="55"/>
      <c r="B33" s="72"/>
      <c r="C33" s="55"/>
      <c r="D33" s="55"/>
      <c r="E33" s="55"/>
      <c r="F33" s="55"/>
      <c r="G33" s="55"/>
      <c r="H33" s="55"/>
      <c r="I33" s="55"/>
    </row>
    <row r="34" spans="1:10" ht="18.75" x14ac:dyDescent="0.25">
      <c r="A34" s="76" t="s">
        <v>127</v>
      </c>
      <c r="B34" s="56"/>
      <c r="C34" s="56"/>
      <c r="D34" s="56"/>
      <c r="E34" s="56"/>
      <c r="F34" s="56"/>
      <c r="G34" s="56"/>
      <c r="H34" s="56"/>
      <c r="I34" s="56"/>
    </row>
    <row r="35" spans="1:10" x14ac:dyDescent="0.25">
      <c r="A35" s="57"/>
      <c r="B35" s="72"/>
      <c r="C35" s="58"/>
      <c r="D35" s="59"/>
      <c r="E35" s="60"/>
      <c r="F35" s="60"/>
      <c r="G35" s="58"/>
      <c r="H35" s="58"/>
      <c r="I35" s="61"/>
    </row>
    <row r="36" spans="1:10" x14ac:dyDescent="0.25">
      <c r="A36" s="262" t="s">
        <v>3</v>
      </c>
      <c r="B36" s="252" t="s">
        <v>4</v>
      </c>
      <c r="C36" s="251"/>
      <c r="D36" s="251" t="s">
        <v>31</v>
      </c>
      <c r="E36" s="251" t="s">
        <v>19</v>
      </c>
      <c r="F36" s="251"/>
      <c r="G36" s="251"/>
      <c r="H36" s="251"/>
      <c r="I36" s="253" t="s">
        <v>42</v>
      </c>
    </row>
    <row r="37" spans="1:10" x14ac:dyDescent="0.25">
      <c r="A37" s="262"/>
      <c r="B37" s="252"/>
      <c r="C37" s="251"/>
      <c r="D37" s="251"/>
      <c r="E37" s="70" t="s">
        <v>209</v>
      </c>
      <c r="F37" s="84" t="s">
        <v>210</v>
      </c>
      <c r="G37" s="70" t="s">
        <v>2</v>
      </c>
      <c r="H37" s="71" t="s">
        <v>29</v>
      </c>
      <c r="I37" s="253"/>
    </row>
    <row r="38" spans="1:10" ht="18.75" customHeight="1" x14ac:dyDescent="0.25">
      <c r="A38" s="62">
        <v>1</v>
      </c>
      <c r="B38" s="69" t="s">
        <v>128</v>
      </c>
      <c r="C38" s="241" t="s">
        <v>21</v>
      </c>
      <c r="D38" s="241" t="s">
        <v>177</v>
      </c>
      <c r="E38" s="85" t="s">
        <v>6</v>
      </c>
      <c r="F38" s="82" t="s">
        <v>206</v>
      </c>
      <c r="G38" s="63" t="s">
        <v>18</v>
      </c>
      <c r="H38" s="64">
        <v>3</v>
      </c>
      <c r="I38" s="77"/>
    </row>
    <row r="39" spans="1:10" ht="18.75" customHeight="1" x14ac:dyDescent="0.25">
      <c r="A39" s="62">
        <v>2</v>
      </c>
      <c r="B39" s="69" t="s">
        <v>129</v>
      </c>
      <c r="C39" s="249"/>
      <c r="D39" s="249"/>
      <c r="E39" s="85" t="s">
        <v>6</v>
      </c>
      <c r="F39" s="63" t="s">
        <v>206</v>
      </c>
      <c r="G39" s="63" t="s">
        <v>10</v>
      </c>
      <c r="H39" s="64">
        <v>1</v>
      </c>
      <c r="I39" s="78"/>
    </row>
    <row r="40" spans="1:10" ht="18.75" customHeight="1" x14ac:dyDescent="0.25">
      <c r="A40" s="62">
        <v>3</v>
      </c>
      <c r="B40" s="69" t="s">
        <v>130</v>
      </c>
      <c r="C40" s="249"/>
      <c r="D40" s="249"/>
      <c r="E40" s="85" t="s">
        <v>6</v>
      </c>
      <c r="F40" s="63" t="s">
        <v>206</v>
      </c>
      <c r="G40" s="63" t="s">
        <v>10</v>
      </c>
      <c r="H40" s="64">
        <v>1</v>
      </c>
      <c r="I40" s="78"/>
    </row>
    <row r="41" spans="1:10" ht="40.5" customHeight="1" x14ac:dyDescent="0.25">
      <c r="A41" s="62">
        <v>4</v>
      </c>
      <c r="B41" s="69" t="s">
        <v>131</v>
      </c>
      <c r="C41" s="242"/>
      <c r="D41" s="242"/>
      <c r="E41" s="85" t="s">
        <v>6</v>
      </c>
      <c r="F41" s="63" t="s">
        <v>206</v>
      </c>
      <c r="G41" s="63" t="s">
        <v>10</v>
      </c>
      <c r="H41" s="64">
        <v>1</v>
      </c>
      <c r="I41" s="79"/>
    </row>
    <row r="42" spans="1:10" ht="18.75" customHeight="1" x14ac:dyDescent="0.25">
      <c r="A42" s="243">
        <v>5</v>
      </c>
      <c r="B42" s="239" t="s">
        <v>132</v>
      </c>
      <c r="C42" s="241" t="s">
        <v>44</v>
      </c>
      <c r="D42" s="241" t="s">
        <v>178</v>
      </c>
      <c r="E42" s="63" t="s">
        <v>6</v>
      </c>
      <c r="F42" s="63" t="s">
        <v>206</v>
      </c>
      <c r="G42" s="241" t="s">
        <v>9</v>
      </c>
      <c r="H42" s="65">
        <v>2</v>
      </c>
      <c r="I42" s="77"/>
    </row>
    <row r="43" spans="1:10" ht="18.75" customHeight="1" x14ac:dyDescent="0.25">
      <c r="A43" s="247"/>
      <c r="B43" s="254"/>
      <c r="C43" s="249"/>
      <c r="D43" s="249"/>
      <c r="E43" s="63" t="s">
        <v>7</v>
      </c>
      <c r="F43" s="63" t="s">
        <v>207</v>
      </c>
      <c r="G43" s="249"/>
      <c r="H43" s="65">
        <v>2</v>
      </c>
      <c r="I43" s="78"/>
    </row>
    <row r="44" spans="1:10" ht="18.75" customHeight="1" x14ac:dyDescent="0.25">
      <c r="A44" s="247"/>
      <c r="B44" s="254"/>
      <c r="C44" s="249"/>
      <c r="D44" s="249"/>
      <c r="E44" s="63" t="s">
        <v>8</v>
      </c>
      <c r="F44" s="63" t="s">
        <v>206</v>
      </c>
      <c r="G44" s="249"/>
      <c r="H44" s="65">
        <v>2</v>
      </c>
      <c r="I44" s="78"/>
    </row>
    <row r="45" spans="1:10" ht="18.75" customHeight="1" x14ac:dyDescent="0.25">
      <c r="A45" s="244"/>
      <c r="B45" s="240"/>
      <c r="C45" s="242"/>
      <c r="D45" s="242"/>
      <c r="E45" s="63" t="s">
        <v>25</v>
      </c>
      <c r="F45" s="83" t="s">
        <v>206</v>
      </c>
      <c r="G45" s="242"/>
      <c r="H45" s="65">
        <v>2</v>
      </c>
      <c r="I45" s="79"/>
    </row>
    <row r="46" spans="1:10" ht="33.75" customHeight="1" x14ac:dyDescent="0.25">
      <c r="A46" s="62">
        <v>6</v>
      </c>
      <c r="B46" s="69" t="s">
        <v>134</v>
      </c>
      <c r="C46" s="66" t="s">
        <v>22</v>
      </c>
      <c r="D46" s="66" t="s">
        <v>179</v>
      </c>
      <c r="E46" s="63" t="s">
        <v>25</v>
      </c>
      <c r="F46" s="83" t="s">
        <v>206</v>
      </c>
      <c r="G46" s="237" t="s">
        <v>10</v>
      </c>
      <c r="H46" s="234">
        <v>1</v>
      </c>
      <c r="I46" s="231" t="s">
        <v>46</v>
      </c>
      <c r="J46" s="1"/>
    </row>
    <row r="47" spans="1:10" ht="33" customHeight="1" x14ac:dyDescent="0.25">
      <c r="A47" s="62">
        <v>7</v>
      </c>
      <c r="B47" s="69" t="s">
        <v>133</v>
      </c>
      <c r="C47" s="66" t="s">
        <v>22</v>
      </c>
      <c r="D47" s="66" t="s">
        <v>179</v>
      </c>
      <c r="E47" s="63" t="s">
        <v>25</v>
      </c>
      <c r="F47" s="83" t="s">
        <v>206</v>
      </c>
      <c r="G47" s="255"/>
      <c r="H47" s="235"/>
      <c r="I47" s="232"/>
      <c r="J47" s="1"/>
    </row>
    <row r="48" spans="1:10" ht="30" x14ac:dyDescent="0.25">
      <c r="A48" s="62">
        <v>8</v>
      </c>
      <c r="B48" s="69" t="s">
        <v>135</v>
      </c>
      <c r="C48" s="66" t="s">
        <v>44</v>
      </c>
      <c r="D48" s="66" t="s">
        <v>202</v>
      </c>
      <c r="E48" s="63" t="s">
        <v>25</v>
      </c>
      <c r="F48" s="83" t="s">
        <v>206</v>
      </c>
      <c r="G48" s="255"/>
      <c r="H48" s="235"/>
      <c r="I48" s="232"/>
      <c r="J48" s="1"/>
    </row>
    <row r="49" spans="1:9" ht="30" x14ac:dyDescent="0.25">
      <c r="A49" s="62">
        <v>9</v>
      </c>
      <c r="B49" s="69" t="s">
        <v>204</v>
      </c>
      <c r="C49" s="66" t="s">
        <v>44</v>
      </c>
      <c r="D49" s="66" t="s">
        <v>180</v>
      </c>
      <c r="E49" s="63" t="s">
        <v>7</v>
      </c>
      <c r="F49" s="83" t="s">
        <v>206</v>
      </c>
      <c r="G49" s="255"/>
      <c r="H49" s="235"/>
      <c r="I49" s="232"/>
    </row>
    <row r="50" spans="1:9" ht="22.5" customHeight="1" x14ac:dyDescent="0.25">
      <c r="A50" s="62">
        <v>10</v>
      </c>
      <c r="B50" s="69" t="s">
        <v>136</v>
      </c>
      <c r="C50" s="66" t="s">
        <v>22</v>
      </c>
      <c r="D50" s="66" t="s">
        <v>0</v>
      </c>
      <c r="E50" s="63" t="s">
        <v>25</v>
      </c>
      <c r="F50" s="83" t="s">
        <v>206</v>
      </c>
      <c r="G50" s="238"/>
      <c r="H50" s="236"/>
      <c r="I50" s="233"/>
    </row>
    <row r="51" spans="1:9" ht="30" x14ac:dyDescent="0.25">
      <c r="A51" s="62">
        <v>11</v>
      </c>
      <c r="B51" s="69" t="s">
        <v>137</v>
      </c>
      <c r="C51" s="66" t="s">
        <v>21</v>
      </c>
      <c r="D51" s="66" t="s">
        <v>181</v>
      </c>
      <c r="E51" s="63" t="s">
        <v>25</v>
      </c>
      <c r="F51" s="83" t="s">
        <v>206</v>
      </c>
      <c r="G51" s="63" t="s">
        <v>10</v>
      </c>
      <c r="H51" s="64">
        <v>1</v>
      </c>
      <c r="I51" s="66"/>
    </row>
    <row r="52" spans="1:9" ht="30" x14ac:dyDescent="0.25">
      <c r="A52" s="62">
        <v>12</v>
      </c>
      <c r="B52" s="69" t="s">
        <v>138</v>
      </c>
      <c r="C52" s="66" t="s">
        <v>21</v>
      </c>
      <c r="D52" s="66" t="s">
        <v>180</v>
      </c>
      <c r="E52" s="63" t="s">
        <v>7</v>
      </c>
      <c r="F52" s="83" t="s">
        <v>206</v>
      </c>
      <c r="G52" s="63" t="s">
        <v>10</v>
      </c>
      <c r="H52" s="64">
        <v>1</v>
      </c>
      <c r="I52" s="66"/>
    </row>
    <row r="53" spans="1:9" ht="36" customHeight="1" x14ac:dyDescent="0.25">
      <c r="A53" s="62">
        <v>13</v>
      </c>
      <c r="B53" s="69" t="s">
        <v>139</v>
      </c>
      <c r="C53" s="66" t="s">
        <v>21</v>
      </c>
      <c r="D53" s="66" t="s">
        <v>182</v>
      </c>
      <c r="E53" s="63" t="s">
        <v>25</v>
      </c>
      <c r="F53" s="83" t="s">
        <v>206</v>
      </c>
      <c r="G53" s="63" t="s">
        <v>140</v>
      </c>
      <c r="H53" s="64">
        <v>2</v>
      </c>
      <c r="I53" s="66"/>
    </row>
    <row r="54" spans="1:9" ht="30" x14ac:dyDescent="0.25">
      <c r="A54" s="62">
        <v>14</v>
      </c>
      <c r="B54" s="69" t="s">
        <v>141</v>
      </c>
      <c r="C54" s="66" t="s">
        <v>22</v>
      </c>
      <c r="D54" s="66" t="s">
        <v>183</v>
      </c>
      <c r="E54" s="63" t="s">
        <v>25</v>
      </c>
      <c r="F54" s="83" t="s">
        <v>206</v>
      </c>
      <c r="G54" s="237" t="s">
        <v>10</v>
      </c>
      <c r="H54" s="234">
        <v>1</v>
      </c>
      <c r="I54" s="231" t="s">
        <v>46</v>
      </c>
    </row>
    <row r="55" spans="1:9" ht="30" x14ac:dyDescent="0.25">
      <c r="A55" s="62">
        <v>15</v>
      </c>
      <c r="B55" s="69" t="s">
        <v>203</v>
      </c>
      <c r="C55" s="66" t="s">
        <v>22</v>
      </c>
      <c r="D55" s="66" t="s">
        <v>184</v>
      </c>
      <c r="E55" s="63" t="s">
        <v>25</v>
      </c>
      <c r="F55" s="83" t="s">
        <v>206</v>
      </c>
      <c r="G55" s="238"/>
      <c r="H55" s="236"/>
      <c r="I55" s="233"/>
    </row>
    <row r="56" spans="1:9" ht="30" x14ac:dyDescent="0.25">
      <c r="A56" s="62">
        <v>16</v>
      </c>
      <c r="B56" s="69" t="s">
        <v>142</v>
      </c>
      <c r="C56" s="66" t="s">
        <v>21</v>
      </c>
      <c r="D56" s="66" t="s">
        <v>183</v>
      </c>
      <c r="E56" s="63" t="s">
        <v>25</v>
      </c>
      <c r="F56" s="83" t="s">
        <v>206</v>
      </c>
      <c r="G56" s="63" t="s">
        <v>10</v>
      </c>
      <c r="H56" s="64">
        <v>1</v>
      </c>
      <c r="I56" s="66"/>
    </row>
    <row r="57" spans="1:9" ht="30" x14ac:dyDescent="0.25">
      <c r="A57" s="62">
        <v>17</v>
      </c>
      <c r="B57" s="69" t="s">
        <v>143</v>
      </c>
      <c r="C57" s="66" t="s">
        <v>21</v>
      </c>
      <c r="D57" s="66" t="s">
        <v>185</v>
      </c>
      <c r="E57" s="63" t="s">
        <v>25</v>
      </c>
      <c r="F57" s="83" t="s">
        <v>206</v>
      </c>
      <c r="G57" s="63" t="s">
        <v>10</v>
      </c>
      <c r="H57" s="64">
        <v>1</v>
      </c>
      <c r="I57" s="66"/>
    </row>
    <row r="58" spans="1:9" ht="30" x14ac:dyDescent="0.25">
      <c r="A58" s="62">
        <v>18</v>
      </c>
      <c r="B58" s="69" t="s">
        <v>144</v>
      </c>
      <c r="C58" s="66" t="s">
        <v>44</v>
      </c>
      <c r="D58" s="66" t="s">
        <v>186</v>
      </c>
      <c r="E58" s="63" t="s">
        <v>25</v>
      </c>
      <c r="F58" s="83" t="s">
        <v>206</v>
      </c>
      <c r="G58" s="237" t="s">
        <v>27</v>
      </c>
      <c r="H58" s="234">
        <v>1</v>
      </c>
      <c r="I58" s="231" t="s">
        <v>46</v>
      </c>
    </row>
    <row r="59" spans="1:9" ht="30" x14ac:dyDescent="0.25">
      <c r="A59" s="62">
        <v>19</v>
      </c>
      <c r="B59" s="69" t="s">
        <v>145</v>
      </c>
      <c r="C59" s="66" t="s">
        <v>44</v>
      </c>
      <c r="D59" s="66" t="s">
        <v>187</v>
      </c>
      <c r="E59" s="63" t="s">
        <v>25</v>
      </c>
      <c r="F59" s="83" t="s">
        <v>206</v>
      </c>
      <c r="G59" s="238"/>
      <c r="H59" s="235"/>
      <c r="I59" s="232"/>
    </row>
    <row r="60" spans="1:9" ht="30" x14ac:dyDescent="0.25">
      <c r="A60" s="62">
        <v>20</v>
      </c>
      <c r="B60" s="69" t="s">
        <v>146</v>
      </c>
      <c r="C60" s="66" t="s">
        <v>22</v>
      </c>
      <c r="D60" s="66" t="s">
        <v>186</v>
      </c>
      <c r="E60" s="63" t="s">
        <v>25</v>
      </c>
      <c r="F60" s="83" t="s">
        <v>206</v>
      </c>
      <c r="G60" s="63" t="s">
        <v>147</v>
      </c>
      <c r="H60" s="235"/>
      <c r="I60" s="232"/>
    </row>
    <row r="61" spans="1:9" ht="30" customHeight="1" x14ac:dyDescent="0.25">
      <c r="A61" s="62">
        <v>21</v>
      </c>
      <c r="B61" s="69" t="s">
        <v>148</v>
      </c>
      <c r="C61" s="66" t="s">
        <v>44</v>
      </c>
      <c r="D61" s="66" t="s">
        <v>188</v>
      </c>
      <c r="E61" s="63" t="s">
        <v>25</v>
      </c>
      <c r="F61" s="83" t="s">
        <v>206</v>
      </c>
      <c r="G61" s="63" t="s">
        <v>28</v>
      </c>
      <c r="H61" s="235"/>
      <c r="I61" s="232"/>
    </row>
    <row r="62" spans="1:9" ht="18.75" customHeight="1" x14ac:dyDescent="0.25">
      <c r="A62" s="243">
        <v>22</v>
      </c>
      <c r="B62" s="239" t="s">
        <v>149</v>
      </c>
      <c r="C62" s="241" t="s">
        <v>44</v>
      </c>
      <c r="D62" s="241" t="s">
        <v>189</v>
      </c>
      <c r="E62" s="63" t="s">
        <v>84</v>
      </c>
      <c r="F62" s="83" t="s">
        <v>206</v>
      </c>
      <c r="G62" s="237" t="s">
        <v>49</v>
      </c>
      <c r="H62" s="235"/>
      <c r="I62" s="232"/>
    </row>
    <row r="63" spans="1:9" ht="18.75" customHeight="1" x14ac:dyDescent="0.25">
      <c r="A63" s="247"/>
      <c r="B63" s="254"/>
      <c r="C63" s="249"/>
      <c r="D63" s="249"/>
      <c r="E63" s="63" t="s">
        <v>6</v>
      </c>
      <c r="F63" s="83" t="s">
        <v>206</v>
      </c>
      <c r="G63" s="255"/>
      <c r="H63" s="235"/>
      <c r="I63" s="232"/>
    </row>
    <row r="64" spans="1:9" ht="18.75" customHeight="1" x14ac:dyDescent="0.25">
      <c r="A64" s="247"/>
      <c r="B64" s="254"/>
      <c r="C64" s="249"/>
      <c r="D64" s="249"/>
      <c r="E64" s="63" t="s">
        <v>7</v>
      </c>
      <c r="F64" s="63" t="s">
        <v>207</v>
      </c>
      <c r="G64" s="255"/>
      <c r="H64" s="235"/>
      <c r="I64" s="232"/>
    </row>
    <row r="65" spans="1:9" ht="18.75" customHeight="1" x14ac:dyDescent="0.25">
      <c r="A65" s="244"/>
      <c r="B65" s="240"/>
      <c r="C65" s="242"/>
      <c r="D65" s="242"/>
      <c r="E65" s="63" t="s">
        <v>25</v>
      </c>
      <c r="F65" s="83" t="s">
        <v>206</v>
      </c>
      <c r="G65" s="238"/>
      <c r="H65" s="236"/>
      <c r="I65" s="233"/>
    </row>
    <row r="66" spans="1:9" ht="18.75" customHeight="1" x14ac:dyDescent="0.25">
      <c r="A66" s="243">
        <v>23</v>
      </c>
      <c r="B66" s="239" t="s">
        <v>150</v>
      </c>
      <c r="C66" s="241" t="s">
        <v>44</v>
      </c>
      <c r="D66" s="241" t="s">
        <v>190</v>
      </c>
      <c r="E66" s="63" t="s">
        <v>7</v>
      </c>
      <c r="F66" s="82" t="s">
        <v>207</v>
      </c>
      <c r="G66" s="237" t="s">
        <v>10</v>
      </c>
      <c r="H66" s="234">
        <v>1</v>
      </c>
      <c r="I66" s="231" t="s">
        <v>46</v>
      </c>
    </row>
    <row r="67" spans="1:9" ht="18.75" customHeight="1" x14ac:dyDescent="0.25">
      <c r="A67" s="244"/>
      <c r="B67" s="240"/>
      <c r="C67" s="242"/>
      <c r="D67" s="242"/>
      <c r="E67" s="63" t="s">
        <v>25</v>
      </c>
      <c r="F67" s="83" t="s">
        <v>206</v>
      </c>
      <c r="G67" s="238"/>
      <c r="H67" s="236"/>
      <c r="I67" s="233"/>
    </row>
    <row r="68" spans="1:9" ht="40.5" x14ac:dyDescent="0.25">
      <c r="A68" s="62">
        <v>24</v>
      </c>
      <c r="B68" s="69" t="s">
        <v>151</v>
      </c>
      <c r="C68" s="66" t="s">
        <v>44</v>
      </c>
      <c r="D68" s="66" t="s">
        <v>191</v>
      </c>
      <c r="E68" s="63" t="s">
        <v>25</v>
      </c>
      <c r="F68" s="83" t="s">
        <v>206</v>
      </c>
      <c r="G68" s="63" t="s">
        <v>18</v>
      </c>
      <c r="H68" s="64">
        <v>3</v>
      </c>
      <c r="I68" s="67" t="s">
        <v>46</v>
      </c>
    </row>
    <row r="69" spans="1:9" ht="18.75" customHeight="1" x14ac:dyDescent="0.25">
      <c r="A69" s="243">
        <v>25</v>
      </c>
      <c r="B69" s="239" t="s">
        <v>152</v>
      </c>
      <c r="C69" s="237" t="s">
        <v>21</v>
      </c>
      <c r="D69" s="241" t="s">
        <v>192</v>
      </c>
      <c r="E69" s="63" t="s">
        <v>8</v>
      </c>
      <c r="F69" s="83" t="s">
        <v>206</v>
      </c>
      <c r="G69" s="237" t="s">
        <v>79</v>
      </c>
      <c r="H69" s="64">
        <v>6</v>
      </c>
      <c r="I69" s="256"/>
    </row>
    <row r="70" spans="1:9" ht="18.75" customHeight="1" x14ac:dyDescent="0.25">
      <c r="A70" s="244"/>
      <c r="B70" s="240"/>
      <c r="C70" s="238"/>
      <c r="D70" s="242"/>
      <c r="E70" s="63" t="s">
        <v>83</v>
      </c>
      <c r="F70" s="83" t="s">
        <v>206</v>
      </c>
      <c r="G70" s="238"/>
      <c r="H70" s="64">
        <v>6</v>
      </c>
      <c r="I70" s="257"/>
    </row>
    <row r="71" spans="1:9" ht="18.75" customHeight="1" x14ac:dyDescent="0.25">
      <c r="A71" s="243">
        <v>26</v>
      </c>
      <c r="B71" s="239" t="s">
        <v>153</v>
      </c>
      <c r="C71" s="237" t="s">
        <v>21</v>
      </c>
      <c r="D71" s="241" t="s">
        <v>192</v>
      </c>
      <c r="E71" s="63" t="s">
        <v>8</v>
      </c>
      <c r="F71" s="83" t="s">
        <v>206</v>
      </c>
      <c r="G71" s="63" t="s">
        <v>9</v>
      </c>
      <c r="H71" s="64">
        <v>2</v>
      </c>
      <c r="I71" s="68"/>
    </row>
    <row r="72" spans="1:9" x14ac:dyDescent="0.25">
      <c r="A72" s="244"/>
      <c r="B72" s="240"/>
      <c r="C72" s="238"/>
      <c r="D72" s="242"/>
      <c r="E72" s="63" t="s">
        <v>84</v>
      </c>
      <c r="F72" s="83" t="s">
        <v>206</v>
      </c>
      <c r="G72" s="63" t="s">
        <v>18</v>
      </c>
      <c r="H72" s="64">
        <v>3</v>
      </c>
      <c r="I72" s="68"/>
    </row>
    <row r="73" spans="1:9" ht="18.75" customHeight="1" x14ac:dyDescent="0.25">
      <c r="A73" s="243">
        <v>27</v>
      </c>
      <c r="B73" s="239" t="s">
        <v>154</v>
      </c>
      <c r="C73" s="237" t="s">
        <v>21</v>
      </c>
      <c r="D73" s="241" t="s">
        <v>192</v>
      </c>
      <c r="E73" s="63" t="s">
        <v>8</v>
      </c>
      <c r="F73" s="83" t="s">
        <v>206</v>
      </c>
      <c r="G73" s="63" t="s">
        <v>79</v>
      </c>
      <c r="H73" s="64">
        <v>6</v>
      </c>
      <c r="I73" s="68"/>
    </row>
    <row r="74" spans="1:9" x14ac:dyDescent="0.25">
      <c r="A74" s="244"/>
      <c r="B74" s="240"/>
      <c r="C74" s="238"/>
      <c r="D74" s="242"/>
      <c r="E74" s="63" t="s">
        <v>84</v>
      </c>
      <c r="F74" s="83" t="s">
        <v>206</v>
      </c>
      <c r="G74" s="63" t="s">
        <v>70</v>
      </c>
      <c r="H74" s="64">
        <v>5</v>
      </c>
      <c r="I74" s="68"/>
    </row>
    <row r="75" spans="1:9" ht="18.75" customHeight="1" x14ac:dyDescent="0.25">
      <c r="A75" s="243">
        <v>28</v>
      </c>
      <c r="B75" s="239" t="s">
        <v>155</v>
      </c>
      <c r="C75" s="237"/>
      <c r="D75" s="241" t="s">
        <v>192</v>
      </c>
      <c r="E75" s="63" t="s">
        <v>7</v>
      </c>
      <c r="F75" s="63" t="s">
        <v>207</v>
      </c>
      <c r="G75" s="63" t="s">
        <v>18</v>
      </c>
      <c r="H75" s="64">
        <v>3</v>
      </c>
      <c r="I75" s="68"/>
    </row>
    <row r="76" spans="1:9" ht="18.75" customHeight="1" x14ac:dyDescent="0.25">
      <c r="A76" s="247"/>
      <c r="B76" s="254"/>
      <c r="C76" s="255"/>
      <c r="D76" s="249"/>
      <c r="E76" s="63" t="s">
        <v>81</v>
      </c>
      <c r="F76" s="63" t="s">
        <v>208</v>
      </c>
      <c r="G76" s="63" t="s">
        <v>85</v>
      </c>
      <c r="H76" s="64">
        <v>8</v>
      </c>
      <c r="I76" s="68"/>
    </row>
    <row r="77" spans="1:9" x14ac:dyDescent="0.25">
      <c r="A77" s="244"/>
      <c r="B77" s="240"/>
      <c r="C77" s="238"/>
      <c r="D77" s="242"/>
      <c r="E77" s="63" t="s">
        <v>86</v>
      </c>
      <c r="F77" s="63" t="s">
        <v>208</v>
      </c>
      <c r="G77" s="63" t="s">
        <v>85</v>
      </c>
      <c r="H77" s="64">
        <v>8</v>
      </c>
      <c r="I77" s="68"/>
    </row>
    <row r="78" spans="1:9" ht="18.75" customHeight="1" x14ac:dyDescent="0.25">
      <c r="A78" s="243">
        <v>29</v>
      </c>
      <c r="B78" s="239" t="s">
        <v>156</v>
      </c>
      <c r="C78" s="237" t="s">
        <v>21</v>
      </c>
      <c r="D78" s="241" t="s">
        <v>192</v>
      </c>
      <c r="E78" s="63" t="s">
        <v>8</v>
      </c>
      <c r="F78" s="83" t="s">
        <v>206</v>
      </c>
      <c r="G78" s="63" t="s">
        <v>70</v>
      </c>
      <c r="H78" s="64">
        <v>5</v>
      </c>
      <c r="I78" s="68"/>
    </row>
    <row r="79" spans="1:9" ht="18.75" customHeight="1" x14ac:dyDescent="0.25">
      <c r="A79" s="247"/>
      <c r="B79" s="254"/>
      <c r="C79" s="255"/>
      <c r="D79" s="249"/>
      <c r="E79" s="63" t="s">
        <v>6</v>
      </c>
      <c r="F79" s="83" t="s">
        <v>206</v>
      </c>
      <c r="G79" s="63" t="s">
        <v>87</v>
      </c>
      <c r="H79" s="64">
        <v>7</v>
      </c>
      <c r="I79" s="68"/>
    </row>
    <row r="80" spans="1:9" x14ac:dyDescent="0.25">
      <c r="A80" s="244"/>
      <c r="B80" s="240"/>
      <c r="C80" s="238"/>
      <c r="D80" s="242"/>
      <c r="E80" s="63" t="s">
        <v>84</v>
      </c>
      <c r="F80" s="83" t="s">
        <v>206</v>
      </c>
      <c r="G80" s="63" t="s">
        <v>18</v>
      </c>
      <c r="H80" s="64">
        <v>3</v>
      </c>
      <c r="I80" s="68"/>
    </row>
    <row r="81" spans="1:9" ht="27.75" x14ac:dyDescent="0.25">
      <c r="A81" s="62">
        <v>30</v>
      </c>
      <c r="B81" s="69" t="s">
        <v>88</v>
      </c>
      <c r="C81" s="63" t="s">
        <v>21</v>
      </c>
      <c r="D81" s="66" t="s">
        <v>192</v>
      </c>
      <c r="E81" s="63" t="s">
        <v>89</v>
      </c>
      <c r="F81" s="83" t="s">
        <v>206</v>
      </c>
      <c r="G81" s="63" t="s">
        <v>18</v>
      </c>
      <c r="H81" s="64">
        <v>3</v>
      </c>
      <c r="I81" s="68"/>
    </row>
    <row r="82" spans="1:9" ht="27.75" x14ac:dyDescent="0.25">
      <c r="A82" s="62">
        <v>31</v>
      </c>
      <c r="B82" s="69" t="s">
        <v>90</v>
      </c>
      <c r="C82" s="63" t="s">
        <v>21</v>
      </c>
      <c r="D82" s="66" t="s">
        <v>192</v>
      </c>
      <c r="E82" s="63" t="s">
        <v>89</v>
      </c>
      <c r="F82" s="83" t="s">
        <v>206</v>
      </c>
      <c r="G82" s="63" t="s">
        <v>70</v>
      </c>
      <c r="H82" s="64">
        <v>5</v>
      </c>
      <c r="I82" s="68"/>
    </row>
    <row r="83" spans="1:9" ht="27.75" x14ac:dyDescent="0.25">
      <c r="A83" s="62">
        <v>32</v>
      </c>
      <c r="B83" s="69" t="s">
        <v>99</v>
      </c>
      <c r="C83" s="63" t="s">
        <v>21</v>
      </c>
      <c r="D83" s="66" t="s">
        <v>192</v>
      </c>
      <c r="E83" s="63" t="s">
        <v>91</v>
      </c>
      <c r="F83" s="83" t="s">
        <v>206</v>
      </c>
      <c r="G83" s="63" t="s">
        <v>70</v>
      </c>
      <c r="H83" s="64">
        <v>5</v>
      </c>
      <c r="I83" s="63"/>
    </row>
    <row r="84" spans="1:9" ht="27.75" x14ac:dyDescent="0.25">
      <c r="A84" s="62">
        <v>33</v>
      </c>
      <c r="B84" s="69" t="s">
        <v>157</v>
      </c>
      <c r="C84" s="63" t="s">
        <v>21</v>
      </c>
      <c r="D84" s="66" t="s">
        <v>193</v>
      </c>
      <c r="E84" s="63" t="s">
        <v>8</v>
      </c>
      <c r="F84" s="83" t="s">
        <v>206</v>
      </c>
      <c r="G84" s="63" t="s">
        <v>10</v>
      </c>
      <c r="H84" s="64">
        <v>1</v>
      </c>
      <c r="I84" s="63"/>
    </row>
    <row r="85" spans="1:9" x14ac:dyDescent="0.25">
      <c r="A85" s="57"/>
      <c r="B85" s="72"/>
      <c r="C85" s="55"/>
      <c r="D85" s="59"/>
      <c r="E85" s="60"/>
      <c r="F85" s="60"/>
      <c r="G85" s="55"/>
      <c r="H85" s="55"/>
      <c r="I85" s="55"/>
    </row>
    <row r="86" spans="1:9" x14ac:dyDescent="0.25">
      <c r="A86" s="86"/>
      <c r="B86" s="86"/>
      <c r="C86" s="86"/>
      <c r="D86" s="86"/>
      <c r="E86" s="86"/>
      <c r="F86" s="229" t="s">
        <v>211</v>
      </c>
      <c r="G86" s="230"/>
      <c r="H86" s="87">
        <f>SUMIF(F38:F84,"QC",H38:H84)</f>
        <v>6</v>
      </c>
      <c r="I86" s="88" t="s">
        <v>29</v>
      </c>
    </row>
    <row r="87" spans="1:9" x14ac:dyDescent="0.25">
      <c r="A87" s="55"/>
      <c r="B87" s="72"/>
      <c r="C87" s="55"/>
      <c r="D87" s="55"/>
      <c r="E87" s="55"/>
      <c r="F87" s="221" t="s">
        <v>212</v>
      </c>
      <c r="G87" s="222"/>
      <c r="H87" s="89">
        <f>SUMIF(F38:F84,"Programmer",H38:H84)</f>
        <v>81</v>
      </c>
      <c r="I87" s="90" t="s">
        <v>29</v>
      </c>
    </row>
    <row r="88" spans="1:9" x14ac:dyDescent="0.25">
      <c r="A88" s="55"/>
      <c r="B88" s="72"/>
      <c r="C88" s="55"/>
      <c r="D88" s="55"/>
      <c r="E88" s="55"/>
      <c r="F88" s="223" t="s">
        <v>213</v>
      </c>
      <c r="G88" s="224"/>
      <c r="H88" s="91">
        <f>SUMIF(F38:F84,"Asisten",H38:H84)</f>
        <v>16</v>
      </c>
      <c r="I88" s="92" t="s">
        <v>29</v>
      </c>
    </row>
    <row r="89" spans="1:9" x14ac:dyDescent="0.25">
      <c r="A89" s="55"/>
      <c r="B89" s="72"/>
      <c r="C89" s="55"/>
      <c r="D89" s="55"/>
      <c r="E89" s="55"/>
      <c r="F89" s="225" t="s">
        <v>30</v>
      </c>
      <c r="G89" s="226"/>
      <c r="H89" s="93">
        <f>SUM(H86:H88)</f>
        <v>103</v>
      </c>
      <c r="I89" s="94" t="s">
        <v>29</v>
      </c>
    </row>
    <row r="90" spans="1:9" x14ac:dyDescent="0.25">
      <c r="A90" s="55"/>
      <c r="B90" s="72"/>
      <c r="C90" s="55"/>
      <c r="D90" s="55"/>
      <c r="E90" s="55"/>
      <c r="F90" s="227" t="s">
        <v>158</v>
      </c>
      <c r="G90" s="228"/>
      <c r="H90" s="95">
        <f>SUMIF(I38:I84,"free support",H38:H84)</f>
        <v>7</v>
      </c>
      <c r="I90" s="96" t="s">
        <v>29</v>
      </c>
    </row>
    <row r="91" spans="1:9" x14ac:dyDescent="0.25">
      <c r="A91" s="55"/>
      <c r="B91" s="72"/>
      <c r="C91" s="55"/>
      <c r="D91" s="55"/>
      <c r="E91" s="55"/>
      <c r="F91" s="97"/>
      <c r="G91" s="98" t="s">
        <v>159</v>
      </c>
      <c r="H91" s="99">
        <f>H89-H90</f>
        <v>96</v>
      </c>
      <c r="I91" s="100" t="s">
        <v>29</v>
      </c>
    </row>
    <row r="92" spans="1:9" x14ac:dyDescent="0.25">
      <c r="A92" s="55"/>
      <c r="B92" s="72"/>
      <c r="C92" s="55"/>
      <c r="D92" s="55"/>
      <c r="E92" s="55"/>
      <c r="F92" s="55"/>
      <c r="G92" s="55"/>
      <c r="H92" s="55"/>
      <c r="I92" s="55"/>
    </row>
    <row r="93" spans="1:9" x14ac:dyDescent="0.25">
      <c r="A93" s="55"/>
      <c r="B93" s="72"/>
      <c r="C93" s="55"/>
      <c r="D93" s="55"/>
      <c r="E93" s="55"/>
      <c r="F93" s="55"/>
      <c r="G93" s="55"/>
      <c r="H93" s="55"/>
      <c r="I93" s="55"/>
    </row>
    <row r="94" spans="1:9" x14ac:dyDescent="0.25">
      <c r="A94" s="55"/>
      <c r="B94" s="72"/>
      <c r="C94" s="55"/>
      <c r="D94" s="55"/>
      <c r="E94" s="55"/>
      <c r="F94" s="55"/>
      <c r="G94" s="55"/>
      <c r="H94" s="55"/>
      <c r="I94" s="55"/>
    </row>
    <row r="95" spans="1:9" x14ac:dyDescent="0.25">
      <c r="A95" s="55"/>
      <c r="B95" s="72"/>
      <c r="C95" s="55"/>
      <c r="D95" s="55"/>
      <c r="E95" s="55"/>
      <c r="F95" s="55"/>
      <c r="G95" s="55"/>
      <c r="H95" s="55"/>
      <c r="I95" s="55"/>
    </row>
    <row r="96" spans="1:9" x14ac:dyDescent="0.25">
      <c r="A96" s="55"/>
      <c r="B96" s="72"/>
      <c r="C96" s="55"/>
      <c r="D96" s="55"/>
      <c r="E96" s="55"/>
      <c r="F96" s="55"/>
      <c r="G96" s="55"/>
      <c r="H96" s="55"/>
      <c r="I96" s="55"/>
    </row>
    <row r="97" spans="1:9" s="1" customFormat="1" x14ac:dyDescent="0.25">
      <c r="A97" s="55"/>
      <c r="B97" s="72"/>
      <c r="C97" s="55"/>
      <c r="D97" s="55"/>
      <c r="E97" s="55"/>
      <c r="F97" s="55"/>
      <c r="G97" s="55"/>
      <c r="H97" s="55"/>
      <c r="I97" s="55"/>
    </row>
    <row r="98" spans="1:9" s="1" customFormat="1" x14ac:dyDescent="0.25">
      <c r="A98" s="55"/>
      <c r="B98" s="72"/>
      <c r="C98" s="55"/>
      <c r="D98" s="55"/>
      <c r="E98" s="55"/>
      <c r="F98" s="55"/>
      <c r="G98" s="55"/>
      <c r="H98" s="55"/>
      <c r="I98" s="55"/>
    </row>
    <row r="99" spans="1:9" s="1" customFormat="1" x14ac:dyDescent="0.25">
      <c r="A99" s="55"/>
      <c r="B99" s="72"/>
      <c r="C99" s="55"/>
      <c r="D99" s="55"/>
      <c r="E99" s="55"/>
      <c r="F99" s="55"/>
      <c r="G99" s="55"/>
      <c r="H99" s="55"/>
      <c r="I99" s="55"/>
    </row>
    <row r="100" spans="1:9" s="1" customFormat="1" x14ac:dyDescent="0.25">
      <c r="A100" s="55"/>
      <c r="B100" s="72"/>
      <c r="C100" s="55"/>
      <c r="D100" s="55"/>
      <c r="E100" s="55"/>
      <c r="F100" s="55"/>
      <c r="G100" s="55"/>
      <c r="H100" s="55"/>
      <c r="I100" s="55"/>
    </row>
    <row r="101" spans="1:9" x14ac:dyDescent="0.25">
      <c r="A101" s="55"/>
      <c r="B101" s="72"/>
      <c r="C101" s="55"/>
      <c r="D101" s="55"/>
      <c r="E101" s="55"/>
      <c r="F101" s="55"/>
      <c r="G101" s="55"/>
      <c r="H101" s="55"/>
      <c r="I101" s="55"/>
    </row>
    <row r="102" spans="1:9" x14ac:dyDescent="0.25">
      <c r="A102" s="55"/>
      <c r="B102" s="72"/>
      <c r="C102" s="55"/>
      <c r="D102" s="55"/>
      <c r="E102" s="55"/>
      <c r="F102" s="55"/>
      <c r="G102" s="55"/>
      <c r="H102" s="55"/>
      <c r="I102" s="55"/>
    </row>
    <row r="103" spans="1:9" x14ac:dyDescent="0.25">
      <c r="A103" s="55"/>
      <c r="B103" s="72"/>
      <c r="C103" s="55"/>
      <c r="D103" s="55"/>
      <c r="E103" s="55"/>
      <c r="F103" s="55"/>
      <c r="G103" s="55"/>
      <c r="H103" s="55"/>
      <c r="I103" s="55"/>
    </row>
    <row r="104" spans="1:9" ht="18.75" x14ac:dyDescent="0.25">
      <c r="A104" s="250" t="s">
        <v>160</v>
      </c>
      <c r="B104" s="250"/>
      <c r="C104" s="250"/>
      <c r="D104" s="250"/>
      <c r="E104" s="250"/>
      <c r="F104" s="250"/>
      <c r="G104" s="250"/>
      <c r="H104" s="250"/>
      <c r="I104" s="250"/>
    </row>
    <row r="105" spans="1:9" x14ac:dyDescent="0.25">
      <c r="A105" s="59"/>
      <c r="B105" s="72"/>
      <c r="C105" s="58"/>
      <c r="D105" s="59"/>
      <c r="E105" s="55"/>
      <c r="F105" s="55"/>
      <c r="G105" s="58"/>
      <c r="H105" s="58"/>
      <c r="I105" s="61"/>
    </row>
    <row r="106" spans="1:9" x14ac:dyDescent="0.25">
      <c r="A106" s="251" t="s">
        <v>3</v>
      </c>
      <c r="B106" s="252" t="s">
        <v>4</v>
      </c>
      <c r="C106" s="251"/>
      <c r="D106" s="251" t="s">
        <v>31</v>
      </c>
      <c r="E106" s="251" t="s">
        <v>19</v>
      </c>
      <c r="F106" s="251"/>
      <c r="G106" s="251"/>
      <c r="H106" s="251"/>
      <c r="I106" s="253" t="s">
        <v>42</v>
      </c>
    </row>
    <row r="107" spans="1:9" x14ac:dyDescent="0.25">
      <c r="A107" s="251"/>
      <c r="B107" s="252"/>
      <c r="C107" s="251"/>
      <c r="D107" s="251"/>
      <c r="E107" s="70" t="s">
        <v>209</v>
      </c>
      <c r="F107" s="84" t="s">
        <v>210</v>
      </c>
      <c r="G107" s="70" t="s">
        <v>2</v>
      </c>
      <c r="H107" s="71" t="s">
        <v>29</v>
      </c>
      <c r="I107" s="253"/>
    </row>
    <row r="108" spans="1:9" x14ac:dyDescent="0.25">
      <c r="A108" s="63">
        <v>1</v>
      </c>
      <c r="B108" s="69" t="s">
        <v>128</v>
      </c>
      <c r="C108" s="263" t="s">
        <v>21</v>
      </c>
      <c r="D108" s="263" t="s">
        <v>177</v>
      </c>
      <c r="E108" s="63" t="s">
        <v>11</v>
      </c>
      <c r="F108" s="63" t="s">
        <v>206</v>
      </c>
      <c r="G108" s="63" t="s">
        <v>9</v>
      </c>
      <c r="H108" s="64">
        <v>2</v>
      </c>
      <c r="I108" s="66"/>
    </row>
    <row r="109" spans="1:9" x14ac:dyDescent="0.25">
      <c r="A109" s="63">
        <v>2</v>
      </c>
      <c r="B109" s="69" t="s">
        <v>129</v>
      </c>
      <c r="C109" s="263"/>
      <c r="D109" s="263"/>
      <c r="E109" s="63" t="s">
        <v>11</v>
      </c>
      <c r="F109" s="63" t="s">
        <v>206</v>
      </c>
      <c r="G109" s="63" t="s">
        <v>10</v>
      </c>
      <c r="H109" s="64">
        <v>1</v>
      </c>
      <c r="I109" s="66"/>
    </row>
    <row r="110" spans="1:9" x14ac:dyDescent="0.25">
      <c r="A110" s="63">
        <v>3</v>
      </c>
      <c r="B110" s="69" t="s">
        <v>130</v>
      </c>
      <c r="C110" s="263"/>
      <c r="D110" s="263"/>
      <c r="E110" s="63" t="s">
        <v>11</v>
      </c>
      <c r="F110" s="63" t="s">
        <v>206</v>
      </c>
      <c r="G110" s="63" t="s">
        <v>10</v>
      </c>
      <c r="H110" s="64">
        <v>1</v>
      </c>
      <c r="I110" s="66"/>
    </row>
    <row r="111" spans="1:9" ht="45" x14ac:dyDescent="0.25">
      <c r="A111" s="63">
        <v>4</v>
      </c>
      <c r="B111" s="69" t="s">
        <v>161</v>
      </c>
      <c r="C111" s="66" t="s">
        <v>21</v>
      </c>
      <c r="D111" s="66" t="s">
        <v>194</v>
      </c>
      <c r="E111" s="63" t="s">
        <v>162</v>
      </c>
      <c r="F111" s="63" t="s">
        <v>206</v>
      </c>
      <c r="G111" s="66" t="s">
        <v>10</v>
      </c>
      <c r="H111" s="64">
        <v>1</v>
      </c>
      <c r="I111" s="66"/>
    </row>
    <row r="112" spans="1:9" ht="45" x14ac:dyDescent="0.25">
      <c r="A112" s="63">
        <v>5</v>
      </c>
      <c r="B112" s="69" t="s">
        <v>163</v>
      </c>
      <c r="C112" s="66" t="s">
        <v>21</v>
      </c>
      <c r="D112" s="66" t="s">
        <v>195</v>
      </c>
      <c r="E112" s="63" t="s">
        <v>162</v>
      </c>
      <c r="F112" s="63" t="s">
        <v>206</v>
      </c>
      <c r="G112" s="63" t="s">
        <v>10</v>
      </c>
      <c r="H112" s="64">
        <v>1</v>
      </c>
      <c r="I112" s="66"/>
    </row>
    <row r="113" spans="1:9" ht="30" x14ac:dyDescent="0.25">
      <c r="A113" s="63">
        <v>6</v>
      </c>
      <c r="B113" s="69" t="s">
        <v>139</v>
      </c>
      <c r="C113" s="66" t="s">
        <v>21</v>
      </c>
      <c r="D113" s="66" t="s">
        <v>182</v>
      </c>
      <c r="E113" s="63" t="s">
        <v>162</v>
      </c>
      <c r="F113" s="63" t="s">
        <v>206</v>
      </c>
      <c r="G113" s="63" t="s">
        <v>9</v>
      </c>
      <c r="H113" s="64">
        <v>2</v>
      </c>
      <c r="I113" s="66"/>
    </row>
    <row r="114" spans="1:9" ht="30" x14ac:dyDescent="0.25">
      <c r="A114" s="63">
        <v>7</v>
      </c>
      <c r="B114" s="69" t="s">
        <v>164</v>
      </c>
      <c r="C114" s="66" t="s">
        <v>44</v>
      </c>
      <c r="D114" s="66" t="s">
        <v>196</v>
      </c>
      <c r="E114" s="63" t="s">
        <v>162</v>
      </c>
      <c r="F114" s="63" t="s">
        <v>206</v>
      </c>
      <c r="G114" s="63" t="s">
        <v>28</v>
      </c>
      <c r="H114" s="234">
        <v>2</v>
      </c>
      <c r="I114" s="231" t="s">
        <v>46</v>
      </c>
    </row>
    <row r="115" spans="1:9" ht="30" x14ac:dyDescent="0.25">
      <c r="A115" s="63">
        <v>8</v>
      </c>
      <c r="B115" s="69" t="s">
        <v>165</v>
      </c>
      <c r="C115" s="66" t="s">
        <v>44</v>
      </c>
      <c r="D115" s="66" t="s">
        <v>186</v>
      </c>
      <c r="E115" s="63" t="s">
        <v>162</v>
      </c>
      <c r="F115" s="63" t="s">
        <v>206</v>
      </c>
      <c r="G115" s="63" t="s">
        <v>166</v>
      </c>
      <c r="H115" s="235"/>
      <c r="I115" s="232"/>
    </row>
    <row r="116" spans="1:9" x14ac:dyDescent="0.25">
      <c r="A116" s="243">
        <v>9</v>
      </c>
      <c r="B116" s="245" t="s">
        <v>50</v>
      </c>
      <c r="C116" s="241" t="s">
        <v>44</v>
      </c>
      <c r="D116" s="241" t="s">
        <v>197</v>
      </c>
      <c r="E116" s="63" t="s">
        <v>7</v>
      </c>
      <c r="F116" s="63" t="s">
        <v>207</v>
      </c>
      <c r="G116" s="63" t="s">
        <v>58</v>
      </c>
      <c r="H116" s="235"/>
      <c r="I116" s="232"/>
    </row>
    <row r="117" spans="1:9" x14ac:dyDescent="0.25">
      <c r="A117" s="247"/>
      <c r="B117" s="248"/>
      <c r="C117" s="249"/>
      <c r="D117" s="249"/>
      <c r="E117" s="237" t="s">
        <v>162</v>
      </c>
      <c r="F117" s="63" t="s">
        <v>206</v>
      </c>
      <c r="G117" s="237" t="s">
        <v>58</v>
      </c>
      <c r="H117" s="235"/>
      <c r="I117" s="232"/>
    </row>
    <row r="118" spans="1:9" x14ac:dyDescent="0.25">
      <c r="A118" s="244"/>
      <c r="B118" s="246"/>
      <c r="C118" s="242"/>
      <c r="D118" s="242"/>
      <c r="E118" s="238"/>
      <c r="F118" s="63" t="s">
        <v>206</v>
      </c>
      <c r="G118" s="238"/>
      <c r="H118" s="236"/>
      <c r="I118" s="233"/>
    </row>
    <row r="119" spans="1:9" ht="30" x14ac:dyDescent="0.25">
      <c r="A119" s="62">
        <v>10</v>
      </c>
      <c r="B119" s="73" t="s">
        <v>167</v>
      </c>
      <c r="C119" s="66" t="s">
        <v>21</v>
      </c>
      <c r="D119" s="66" t="s">
        <v>198</v>
      </c>
      <c r="E119" s="237" t="s">
        <v>162</v>
      </c>
      <c r="F119" s="63" t="s">
        <v>206</v>
      </c>
      <c r="G119" s="237" t="s">
        <v>43</v>
      </c>
      <c r="H119" s="234">
        <v>4</v>
      </c>
      <c r="I119" s="241"/>
    </row>
    <row r="120" spans="1:9" ht="30" x14ac:dyDescent="0.25">
      <c r="A120" s="62">
        <v>11</v>
      </c>
      <c r="B120" s="73" t="s">
        <v>168</v>
      </c>
      <c r="C120" s="66" t="s">
        <v>21</v>
      </c>
      <c r="D120" s="66" t="s">
        <v>178</v>
      </c>
      <c r="E120" s="238"/>
      <c r="F120" s="63" t="s">
        <v>206</v>
      </c>
      <c r="G120" s="238"/>
      <c r="H120" s="236"/>
      <c r="I120" s="242"/>
    </row>
    <row r="121" spans="1:9" ht="27.75" x14ac:dyDescent="0.25">
      <c r="A121" s="62">
        <v>12</v>
      </c>
      <c r="B121" s="73" t="s">
        <v>69</v>
      </c>
      <c r="C121" s="66" t="s">
        <v>21</v>
      </c>
      <c r="D121" s="66" t="s">
        <v>199</v>
      </c>
      <c r="E121" s="63" t="s">
        <v>7</v>
      </c>
      <c r="F121" s="63" t="s">
        <v>207</v>
      </c>
      <c r="G121" s="63" t="s">
        <v>70</v>
      </c>
      <c r="H121" s="64">
        <v>5</v>
      </c>
      <c r="I121" s="66"/>
    </row>
    <row r="122" spans="1:9" x14ac:dyDescent="0.25">
      <c r="A122" s="243">
        <v>13</v>
      </c>
      <c r="B122" s="245" t="s">
        <v>169</v>
      </c>
      <c r="C122" s="241" t="s">
        <v>21</v>
      </c>
      <c r="D122" s="241" t="s">
        <v>199</v>
      </c>
      <c r="E122" s="63" t="s">
        <v>11</v>
      </c>
      <c r="F122" s="63" t="s">
        <v>206</v>
      </c>
      <c r="G122" s="63" t="s">
        <v>70</v>
      </c>
      <c r="H122" s="64">
        <v>5</v>
      </c>
      <c r="I122" s="66"/>
    </row>
    <row r="123" spans="1:9" x14ac:dyDescent="0.25">
      <c r="A123" s="247"/>
      <c r="B123" s="248"/>
      <c r="C123" s="249"/>
      <c r="D123" s="249"/>
      <c r="E123" s="63" t="s">
        <v>170</v>
      </c>
      <c r="F123" s="63" t="s">
        <v>206</v>
      </c>
      <c r="G123" s="63" t="s">
        <v>171</v>
      </c>
      <c r="H123" s="64">
        <v>20</v>
      </c>
      <c r="I123" s="66"/>
    </row>
    <row r="124" spans="1:9" x14ac:dyDescent="0.25">
      <c r="A124" s="247"/>
      <c r="B124" s="248"/>
      <c r="C124" s="249"/>
      <c r="D124" s="249"/>
      <c r="E124" s="63" t="s">
        <v>172</v>
      </c>
      <c r="F124" s="63" t="s">
        <v>206</v>
      </c>
      <c r="G124" s="63" t="s">
        <v>173</v>
      </c>
      <c r="H124" s="64">
        <v>19</v>
      </c>
      <c r="I124" s="66"/>
    </row>
    <row r="125" spans="1:9" x14ac:dyDescent="0.25">
      <c r="A125" s="247"/>
      <c r="B125" s="248"/>
      <c r="C125" s="249"/>
      <c r="D125" s="249"/>
      <c r="E125" s="63" t="s">
        <v>7</v>
      </c>
      <c r="F125" s="63" t="s">
        <v>207</v>
      </c>
      <c r="G125" s="63" t="s">
        <v>64</v>
      </c>
      <c r="H125" s="64">
        <v>9</v>
      </c>
      <c r="I125" s="66"/>
    </row>
    <row r="126" spans="1:9" x14ac:dyDescent="0.25">
      <c r="A126" s="62">
        <v>14</v>
      </c>
      <c r="B126" s="73" t="s">
        <v>174</v>
      </c>
      <c r="C126" s="66" t="s">
        <v>21</v>
      </c>
      <c r="D126" s="66" t="s">
        <v>0</v>
      </c>
      <c r="E126" s="63" t="s">
        <v>162</v>
      </c>
      <c r="F126" s="63" t="s">
        <v>206</v>
      </c>
      <c r="G126" s="63" t="s">
        <v>27</v>
      </c>
      <c r="H126" s="234">
        <v>1</v>
      </c>
      <c r="I126" s="231" t="s">
        <v>46</v>
      </c>
    </row>
    <row r="127" spans="1:9" x14ac:dyDescent="0.25">
      <c r="A127" s="62">
        <v>15</v>
      </c>
      <c r="B127" s="73" t="s">
        <v>175</v>
      </c>
      <c r="C127" s="241" t="s">
        <v>44</v>
      </c>
      <c r="D127" s="241" t="s">
        <v>200</v>
      </c>
      <c r="E127" s="237" t="s">
        <v>172</v>
      </c>
      <c r="F127" s="63" t="s">
        <v>206</v>
      </c>
      <c r="G127" s="237" t="s">
        <v>10</v>
      </c>
      <c r="H127" s="235"/>
      <c r="I127" s="232"/>
    </row>
    <row r="128" spans="1:9" x14ac:dyDescent="0.25">
      <c r="A128" s="62">
        <v>16</v>
      </c>
      <c r="B128" s="74" t="s">
        <v>176</v>
      </c>
      <c r="C128" s="242"/>
      <c r="D128" s="242"/>
      <c r="E128" s="238"/>
      <c r="F128" s="63" t="s">
        <v>206</v>
      </c>
      <c r="G128" s="238"/>
      <c r="H128" s="236"/>
      <c r="I128" s="233"/>
    </row>
    <row r="129" spans="1:9" x14ac:dyDescent="0.25">
      <c r="A129" s="243">
        <v>17</v>
      </c>
      <c r="B129" s="245" t="s">
        <v>93</v>
      </c>
      <c r="C129" s="237" t="s">
        <v>21</v>
      </c>
      <c r="D129" s="241" t="s">
        <v>192</v>
      </c>
      <c r="E129" s="63" t="s">
        <v>11</v>
      </c>
      <c r="F129" s="63" t="s">
        <v>206</v>
      </c>
      <c r="G129" s="63" t="s">
        <v>70</v>
      </c>
      <c r="H129" s="64">
        <v>5</v>
      </c>
      <c r="I129" s="68"/>
    </row>
    <row r="130" spans="1:9" ht="53.25" customHeight="1" x14ac:dyDescent="0.25">
      <c r="A130" s="244"/>
      <c r="B130" s="246"/>
      <c r="C130" s="238"/>
      <c r="D130" s="242"/>
      <c r="E130" s="63" t="s">
        <v>162</v>
      </c>
      <c r="F130" s="63" t="s">
        <v>206</v>
      </c>
      <c r="G130" s="63" t="s">
        <v>18</v>
      </c>
      <c r="H130" s="64">
        <v>3</v>
      </c>
      <c r="I130" s="68"/>
    </row>
    <row r="131" spans="1:9" x14ac:dyDescent="0.25">
      <c r="A131" s="243">
        <v>18</v>
      </c>
      <c r="B131" s="245" t="s">
        <v>94</v>
      </c>
      <c r="C131" s="237" t="s">
        <v>21</v>
      </c>
      <c r="D131" s="241" t="s">
        <v>192</v>
      </c>
      <c r="E131" s="63" t="s">
        <v>11</v>
      </c>
      <c r="F131" s="63" t="s">
        <v>206</v>
      </c>
      <c r="G131" s="63" t="s">
        <v>79</v>
      </c>
      <c r="H131" s="64">
        <v>6</v>
      </c>
      <c r="I131" s="68"/>
    </row>
    <row r="132" spans="1:9" ht="69.75" customHeight="1" x14ac:dyDescent="0.25">
      <c r="A132" s="244"/>
      <c r="B132" s="246"/>
      <c r="C132" s="238"/>
      <c r="D132" s="242"/>
      <c r="E132" s="63" t="s">
        <v>162</v>
      </c>
      <c r="F132" s="63" t="s">
        <v>206</v>
      </c>
      <c r="G132" s="63" t="s">
        <v>10</v>
      </c>
      <c r="H132" s="64">
        <v>1</v>
      </c>
      <c r="I132" s="68"/>
    </row>
    <row r="133" spans="1:9" x14ac:dyDescent="0.25">
      <c r="A133" s="237">
        <v>19</v>
      </c>
      <c r="B133" s="239" t="s">
        <v>92</v>
      </c>
      <c r="C133" s="237" t="s">
        <v>21</v>
      </c>
      <c r="D133" s="241" t="s">
        <v>193</v>
      </c>
      <c r="E133" s="63" t="s">
        <v>11</v>
      </c>
      <c r="F133" s="63" t="s">
        <v>206</v>
      </c>
      <c r="G133" s="63" t="s">
        <v>43</v>
      </c>
      <c r="H133" s="64">
        <v>4</v>
      </c>
      <c r="I133" s="68"/>
    </row>
    <row r="134" spans="1:9" x14ac:dyDescent="0.25">
      <c r="A134" s="238"/>
      <c r="B134" s="240"/>
      <c r="C134" s="238"/>
      <c r="D134" s="242"/>
      <c r="E134" s="63" t="s">
        <v>162</v>
      </c>
      <c r="F134" s="63" t="s">
        <v>206</v>
      </c>
      <c r="G134" s="63" t="s">
        <v>70</v>
      </c>
      <c r="H134" s="64">
        <v>5</v>
      </c>
      <c r="I134" s="68"/>
    </row>
    <row r="135" spans="1:9" x14ac:dyDescent="0.25">
      <c r="A135" s="237">
        <v>20</v>
      </c>
      <c r="B135" s="239" t="s">
        <v>95</v>
      </c>
      <c r="C135" s="237" t="s">
        <v>21</v>
      </c>
      <c r="D135" s="241" t="s">
        <v>201</v>
      </c>
      <c r="E135" s="63" t="s">
        <v>7</v>
      </c>
      <c r="F135" s="63" t="s">
        <v>207</v>
      </c>
      <c r="G135" s="63" t="s">
        <v>18</v>
      </c>
      <c r="H135" s="64">
        <v>2.5</v>
      </c>
      <c r="I135" s="68"/>
    </row>
    <row r="136" spans="1:9" x14ac:dyDescent="0.25">
      <c r="A136" s="238"/>
      <c r="B136" s="240"/>
      <c r="C136" s="238"/>
      <c r="D136" s="242"/>
      <c r="E136" s="63" t="s">
        <v>81</v>
      </c>
      <c r="F136" s="63" t="s">
        <v>206</v>
      </c>
      <c r="G136" s="63" t="s">
        <v>18</v>
      </c>
      <c r="H136" s="64">
        <v>3</v>
      </c>
      <c r="I136" s="68"/>
    </row>
    <row r="137" spans="1:9" x14ac:dyDescent="0.25">
      <c r="A137" s="59"/>
      <c r="B137" s="72"/>
      <c r="C137" s="55"/>
      <c r="D137" s="60"/>
      <c r="E137" s="55"/>
      <c r="F137" s="55"/>
      <c r="G137" s="55"/>
      <c r="H137" s="55"/>
      <c r="I137" s="55"/>
    </row>
    <row r="138" spans="1:9" x14ac:dyDescent="0.25">
      <c r="A138" s="86"/>
      <c r="B138" s="86"/>
      <c r="C138" s="86"/>
      <c r="D138" s="86"/>
      <c r="E138" s="86"/>
      <c r="F138" s="229" t="s">
        <v>211</v>
      </c>
      <c r="G138" s="230"/>
      <c r="H138" s="87">
        <f>SUMIF($F$108:$F$136,"QC",$H$108:$H$136)</f>
        <v>16.5</v>
      </c>
      <c r="I138" s="88" t="s">
        <v>29</v>
      </c>
    </row>
    <row r="139" spans="1:9" x14ac:dyDescent="0.25">
      <c r="A139" s="55"/>
      <c r="B139" s="72"/>
      <c r="C139" s="55"/>
      <c r="D139" s="55"/>
      <c r="E139" s="55"/>
      <c r="F139" s="221" t="s">
        <v>212</v>
      </c>
      <c r="G139" s="222"/>
      <c r="H139" s="89">
        <f>SUMIF($F$108:$F$136,"Programmer",$H$108:$H$136)</f>
        <v>86</v>
      </c>
      <c r="I139" s="90" t="s">
        <v>29</v>
      </c>
    </row>
    <row r="140" spans="1:9" x14ac:dyDescent="0.25">
      <c r="A140" s="55"/>
      <c r="B140" s="72"/>
      <c r="C140" s="55"/>
      <c r="D140" s="55"/>
      <c r="E140" s="55"/>
      <c r="F140" s="223" t="s">
        <v>213</v>
      </c>
      <c r="G140" s="224"/>
      <c r="H140" s="91">
        <f>SUMIF($F$108:$F$136,"Asisten",$H$108:$H$136)</f>
        <v>0</v>
      </c>
      <c r="I140" s="92" t="s">
        <v>29</v>
      </c>
    </row>
    <row r="141" spans="1:9" x14ac:dyDescent="0.25">
      <c r="A141" s="55"/>
      <c r="B141" s="72"/>
      <c r="C141" s="55"/>
      <c r="D141" s="55"/>
      <c r="E141" s="55"/>
      <c r="F141" s="225" t="s">
        <v>30</v>
      </c>
      <c r="G141" s="226"/>
      <c r="H141" s="93">
        <f>SUM(H138:H140)</f>
        <v>102.5</v>
      </c>
      <c r="I141" s="94" t="s">
        <v>29</v>
      </c>
    </row>
    <row r="142" spans="1:9" x14ac:dyDescent="0.25">
      <c r="F142" s="227" t="s">
        <v>158</v>
      </c>
      <c r="G142" s="228"/>
      <c r="H142" s="95">
        <f>SUMIF(I90:I136,"free support",H90:H136)</f>
        <v>3</v>
      </c>
      <c r="I142" s="96" t="s">
        <v>29</v>
      </c>
    </row>
    <row r="143" spans="1:9" x14ac:dyDescent="0.25">
      <c r="F143" s="97"/>
      <c r="G143" s="98" t="s">
        <v>159</v>
      </c>
      <c r="H143" s="99">
        <f>H141-H142</f>
        <v>99.5</v>
      </c>
      <c r="I143" s="100" t="s">
        <v>29</v>
      </c>
    </row>
  </sheetData>
  <mergeCells count="117">
    <mergeCell ref="F138:G138"/>
    <mergeCell ref="F139:G139"/>
    <mergeCell ref="F140:G140"/>
    <mergeCell ref="F141:G141"/>
    <mergeCell ref="F142:G142"/>
    <mergeCell ref="C38:C41"/>
    <mergeCell ref="D38:D41"/>
    <mergeCell ref="A42:A45"/>
    <mergeCell ref="B42:B45"/>
    <mergeCell ref="C42:C45"/>
    <mergeCell ref="D42:D45"/>
    <mergeCell ref="G42:G45"/>
    <mergeCell ref="A62:A65"/>
    <mergeCell ref="B62:B65"/>
    <mergeCell ref="C62:C65"/>
    <mergeCell ref="D62:D65"/>
    <mergeCell ref="G62:G65"/>
    <mergeCell ref="G54:G55"/>
    <mergeCell ref="C108:C110"/>
    <mergeCell ref="D108:D110"/>
    <mergeCell ref="G46:G50"/>
    <mergeCell ref="C66:C67"/>
    <mergeCell ref="D66:D67"/>
    <mergeCell ref="G66:G67"/>
    <mergeCell ref="A1:I14"/>
    <mergeCell ref="A15:I18"/>
    <mergeCell ref="A19:I20"/>
    <mergeCell ref="A36:A37"/>
    <mergeCell ref="B36:B37"/>
    <mergeCell ref="C36:C37"/>
    <mergeCell ref="D36:D37"/>
    <mergeCell ref="E36:H36"/>
    <mergeCell ref="I36:I37"/>
    <mergeCell ref="A21:I22"/>
    <mergeCell ref="F88:G88"/>
    <mergeCell ref="F89:G89"/>
    <mergeCell ref="F90:G90"/>
    <mergeCell ref="H54:H55"/>
    <mergeCell ref="I54:I55"/>
    <mergeCell ref="G58:G59"/>
    <mergeCell ref="H58:H65"/>
    <mergeCell ref="A71:A72"/>
    <mergeCell ref="B71:B72"/>
    <mergeCell ref="C71:C72"/>
    <mergeCell ref="D71:D72"/>
    <mergeCell ref="A73:A74"/>
    <mergeCell ref="B73:B74"/>
    <mergeCell ref="C73:C74"/>
    <mergeCell ref="D73:D74"/>
    <mergeCell ref="I66:I67"/>
    <mergeCell ref="A69:A70"/>
    <mergeCell ref="B69:B70"/>
    <mergeCell ref="C69:C70"/>
    <mergeCell ref="D69:D70"/>
    <mergeCell ref="G69:G70"/>
    <mergeCell ref="I69:I70"/>
    <mergeCell ref="A66:A67"/>
    <mergeCell ref="B66:B67"/>
    <mergeCell ref="H119:H120"/>
    <mergeCell ref="I119:I120"/>
    <mergeCell ref="A122:A125"/>
    <mergeCell ref="B122:B125"/>
    <mergeCell ref="C122:C125"/>
    <mergeCell ref="D122:D125"/>
    <mergeCell ref="H66:H67"/>
    <mergeCell ref="A104:I104"/>
    <mergeCell ref="A106:A107"/>
    <mergeCell ref="B106:B107"/>
    <mergeCell ref="C106:C107"/>
    <mergeCell ref="D106:D107"/>
    <mergeCell ref="E106:H106"/>
    <mergeCell ref="I106:I107"/>
    <mergeCell ref="A75:A77"/>
    <mergeCell ref="B75:B77"/>
    <mergeCell ref="C75:C77"/>
    <mergeCell ref="D75:D77"/>
    <mergeCell ref="A78:A80"/>
    <mergeCell ref="B78:B80"/>
    <mergeCell ref="C78:C80"/>
    <mergeCell ref="D78:D80"/>
    <mergeCell ref="F86:G86"/>
    <mergeCell ref="F87:G87"/>
    <mergeCell ref="A116:A118"/>
    <mergeCell ref="B116:B118"/>
    <mergeCell ref="C116:C118"/>
    <mergeCell ref="D116:D118"/>
    <mergeCell ref="E117:E118"/>
    <mergeCell ref="G117:G118"/>
    <mergeCell ref="D127:D128"/>
    <mergeCell ref="E127:E128"/>
    <mergeCell ref="G127:G128"/>
    <mergeCell ref="E119:E120"/>
    <mergeCell ref="G119:G120"/>
    <mergeCell ref="I58:I65"/>
    <mergeCell ref="I46:I50"/>
    <mergeCell ref="H46:H50"/>
    <mergeCell ref="A133:A134"/>
    <mergeCell ref="B133:B134"/>
    <mergeCell ref="C133:C134"/>
    <mergeCell ref="D133:D134"/>
    <mergeCell ref="A135:A136"/>
    <mergeCell ref="B135:B136"/>
    <mergeCell ref="C135:C136"/>
    <mergeCell ref="D135:D136"/>
    <mergeCell ref="A129:A130"/>
    <mergeCell ref="B129:B130"/>
    <mergeCell ref="C129:C130"/>
    <mergeCell ref="D129:D130"/>
    <mergeCell ref="A131:A132"/>
    <mergeCell ref="B131:B132"/>
    <mergeCell ref="C131:C132"/>
    <mergeCell ref="D131:D132"/>
    <mergeCell ref="H126:H128"/>
    <mergeCell ref="I126:I128"/>
    <mergeCell ref="C127:C128"/>
    <mergeCell ref="H114:H118"/>
    <mergeCell ref="I114:I118"/>
  </mergeCells>
  <pageMargins left="0.25" right="0.25" top="0.75" bottom="0.75" header="0.3" footer="0.3"/>
  <pageSetup paperSize="9" orientation="landscape" r:id="rId1"/>
  <rowBreaks count="1" manualBreakCount="1">
    <brk id="143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9"/>
  <sheetViews>
    <sheetView tabSelected="1" zoomScale="70" zoomScaleNormal="70" workbookViewId="0">
      <selection sqref="A1:I14"/>
    </sheetView>
  </sheetViews>
  <sheetFormatPr defaultRowHeight="15" x14ac:dyDescent="0.25"/>
  <cols>
    <col min="1" max="1" width="3.5703125" style="21" customWidth="1"/>
    <col min="2" max="2" width="40.42578125" customWidth="1"/>
    <col min="3" max="3" width="9.7109375" style="21" customWidth="1"/>
    <col min="4" max="4" width="16.42578125" style="21" customWidth="1"/>
    <col min="5" max="5" width="9.7109375" customWidth="1"/>
    <col min="6" max="6" width="12.7109375" style="21" customWidth="1"/>
    <col min="7" max="7" width="8.7109375" customWidth="1"/>
    <col min="8" max="8" width="9.85546875" customWidth="1"/>
    <col min="9" max="9" width="16.42578125" customWidth="1"/>
  </cols>
  <sheetData>
    <row r="1" spans="1:9" ht="15" customHeight="1" x14ac:dyDescent="0.25">
      <c r="A1" s="258" t="s">
        <v>61</v>
      </c>
      <c r="B1" s="259"/>
      <c r="C1" s="259"/>
      <c r="D1" s="259"/>
      <c r="E1" s="259"/>
      <c r="F1" s="259"/>
      <c r="G1" s="259"/>
      <c r="H1" s="259"/>
      <c r="I1" s="259"/>
    </row>
    <row r="2" spans="1:9" ht="15" customHeight="1" x14ac:dyDescent="0.25">
      <c r="A2" s="259"/>
      <c r="B2" s="259"/>
      <c r="C2" s="259"/>
      <c r="D2" s="259"/>
      <c r="E2" s="259"/>
      <c r="F2" s="259"/>
      <c r="G2" s="259"/>
      <c r="H2" s="259"/>
      <c r="I2" s="259"/>
    </row>
    <row r="3" spans="1:9" ht="15" customHeight="1" x14ac:dyDescent="0.25">
      <c r="A3" s="259"/>
      <c r="B3" s="259"/>
      <c r="C3" s="259"/>
      <c r="D3" s="259"/>
      <c r="E3" s="259"/>
      <c r="F3" s="259"/>
      <c r="G3" s="259"/>
      <c r="H3" s="259"/>
      <c r="I3" s="259"/>
    </row>
    <row r="4" spans="1:9" ht="15" customHeight="1" x14ac:dyDescent="0.25">
      <c r="A4" s="259"/>
      <c r="B4" s="259"/>
      <c r="C4" s="259"/>
      <c r="D4" s="259"/>
      <c r="E4" s="259"/>
      <c r="F4" s="259"/>
      <c r="G4" s="259"/>
      <c r="H4" s="259"/>
      <c r="I4" s="259"/>
    </row>
    <row r="5" spans="1:9" ht="15" customHeight="1" x14ac:dyDescent="0.25">
      <c r="A5" s="259"/>
      <c r="B5" s="259"/>
      <c r="C5" s="259"/>
      <c r="D5" s="259"/>
      <c r="E5" s="259"/>
      <c r="F5" s="259"/>
      <c r="G5" s="259"/>
      <c r="H5" s="259"/>
      <c r="I5" s="259"/>
    </row>
    <row r="6" spans="1:9" ht="15" customHeight="1" x14ac:dyDescent="0.25">
      <c r="A6" s="259"/>
      <c r="B6" s="259"/>
      <c r="C6" s="259"/>
      <c r="D6" s="259"/>
      <c r="E6" s="259"/>
      <c r="F6" s="259"/>
      <c r="G6" s="259"/>
      <c r="H6" s="259"/>
      <c r="I6" s="259"/>
    </row>
    <row r="7" spans="1:9" ht="15" customHeight="1" x14ac:dyDescent="0.25">
      <c r="A7" s="259"/>
      <c r="B7" s="259"/>
      <c r="C7" s="259"/>
      <c r="D7" s="259"/>
      <c r="E7" s="259"/>
      <c r="F7" s="259"/>
      <c r="G7" s="259"/>
      <c r="H7" s="259"/>
      <c r="I7" s="259"/>
    </row>
    <row r="8" spans="1:9" ht="15" customHeight="1" x14ac:dyDescent="0.25">
      <c r="A8" s="259"/>
      <c r="B8" s="259"/>
      <c r="C8" s="259"/>
      <c r="D8" s="259"/>
      <c r="E8" s="259"/>
      <c r="F8" s="259"/>
      <c r="G8" s="259"/>
      <c r="H8" s="259"/>
      <c r="I8" s="259"/>
    </row>
    <row r="9" spans="1:9" ht="15" customHeight="1" x14ac:dyDescent="0.25">
      <c r="A9" s="259"/>
      <c r="B9" s="259"/>
      <c r="C9" s="259"/>
      <c r="D9" s="259"/>
      <c r="E9" s="259"/>
      <c r="F9" s="259"/>
      <c r="G9" s="259"/>
      <c r="H9" s="259"/>
      <c r="I9" s="259"/>
    </row>
    <row r="10" spans="1:9" ht="15" customHeight="1" x14ac:dyDescent="0.25">
      <c r="A10" s="259"/>
      <c r="B10" s="259"/>
      <c r="C10" s="259"/>
      <c r="D10" s="259"/>
      <c r="E10" s="259"/>
      <c r="F10" s="259"/>
      <c r="G10" s="259"/>
      <c r="H10" s="259"/>
      <c r="I10" s="259"/>
    </row>
    <row r="11" spans="1:9" ht="15" customHeight="1" x14ac:dyDescent="0.25">
      <c r="A11" s="259"/>
      <c r="B11" s="259"/>
      <c r="C11" s="259"/>
      <c r="D11" s="259"/>
      <c r="E11" s="259"/>
      <c r="F11" s="259"/>
      <c r="G11" s="259"/>
      <c r="H11" s="259"/>
      <c r="I11" s="259"/>
    </row>
    <row r="12" spans="1:9" ht="15" customHeight="1" x14ac:dyDescent="0.25">
      <c r="A12" s="259"/>
      <c r="B12" s="259"/>
      <c r="C12" s="259"/>
      <c r="D12" s="259"/>
      <c r="E12" s="259"/>
      <c r="F12" s="259"/>
      <c r="G12" s="259"/>
      <c r="H12" s="259"/>
      <c r="I12" s="259"/>
    </row>
    <row r="13" spans="1:9" ht="15" customHeight="1" x14ac:dyDescent="0.25">
      <c r="A13" s="259"/>
      <c r="B13" s="259"/>
      <c r="C13" s="259"/>
      <c r="D13" s="259"/>
      <c r="E13" s="259"/>
      <c r="F13" s="259"/>
      <c r="G13" s="259"/>
      <c r="H13" s="259"/>
      <c r="I13" s="259"/>
    </row>
    <row r="14" spans="1:9" ht="15" customHeight="1" x14ac:dyDescent="0.25">
      <c r="A14" s="259"/>
      <c r="B14" s="259"/>
      <c r="C14" s="259"/>
      <c r="D14" s="259"/>
      <c r="E14" s="259"/>
      <c r="F14" s="259"/>
      <c r="G14" s="259"/>
      <c r="H14" s="259"/>
      <c r="I14" s="259"/>
    </row>
    <row r="15" spans="1:9" ht="15" customHeight="1" x14ac:dyDescent="0.25">
      <c r="A15" s="260" t="s">
        <v>32</v>
      </c>
      <c r="B15" s="260"/>
      <c r="C15" s="260"/>
      <c r="D15" s="260"/>
      <c r="E15" s="260"/>
      <c r="F15" s="260"/>
      <c r="G15" s="260"/>
      <c r="H15" s="260"/>
      <c r="I15" s="260"/>
    </row>
    <row r="16" spans="1:9" ht="15" customHeight="1" x14ac:dyDescent="0.25">
      <c r="A16" s="260"/>
      <c r="B16" s="260"/>
      <c r="C16" s="260"/>
      <c r="D16" s="260"/>
      <c r="E16" s="260"/>
      <c r="F16" s="260"/>
      <c r="G16" s="260"/>
      <c r="H16" s="260"/>
      <c r="I16" s="260"/>
    </row>
    <row r="17" spans="1:9" ht="15" customHeight="1" x14ac:dyDescent="0.25">
      <c r="A17" s="260"/>
      <c r="B17" s="260"/>
      <c r="C17" s="260"/>
      <c r="D17" s="260"/>
      <c r="E17" s="260"/>
      <c r="F17" s="260"/>
      <c r="G17" s="260"/>
      <c r="H17" s="260"/>
      <c r="I17" s="260"/>
    </row>
    <row r="18" spans="1:9" ht="15" customHeight="1" x14ac:dyDescent="0.25">
      <c r="A18" s="260"/>
      <c r="B18" s="260"/>
      <c r="C18" s="260"/>
      <c r="D18" s="260"/>
      <c r="E18" s="260"/>
      <c r="F18" s="260"/>
      <c r="G18" s="260"/>
      <c r="H18" s="260"/>
      <c r="I18" s="260"/>
    </row>
    <row r="19" spans="1:9" ht="15" customHeight="1" x14ac:dyDescent="0.25">
      <c r="A19" s="261" t="s">
        <v>205</v>
      </c>
      <c r="B19" s="261"/>
      <c r="C19" s="261"/>
      <c r="D19" s="261"/>
      <c r="E19" s="261"/>
      <c r="F19" s="261"/>
      <c r="G19" s="261"/>
      <c r="H19" s="261"/>
      <c r="I19" s="261"/>
    </row>
    <row r="20" spans="1:9" ht="15" customHeight="1" x14ac:dyDescent="0.25">
      <c r="A20" s="261"/>
      <c r="B20" s="261"/>
      <c r="C20" s="261"/>
      <c r="D20" s="261"/>
      <c r="E20" s="261"/>
      <c r="F20" s="261"/>
      <c r="G20" s="261"/>
      <c r="H20" s="261"/>
      <c r="I20" s="261"/>
    </row>
    <row r="21" spans="1:9" ht="15" customHeight="1" x14ac:dyDescent="0.25">
      <c r="A21" s="274" t="s">
        <v>243</v>
      </c>
      <c r="B21" s="274"/>
      <c r="C21" s="274"/>
      <c r="D21" s="274"/>
      <c r="E21" s="274"/>
      <c r="F21" s="274"/>
      <c r="G21" s="274"/>
      <c r="H21" s="273">
        <f>H55+H79</f>
        <v>59</v>
      </c>
      <c r="I21" s="274" t="s">
        <v>29</v>
      </c>
    </row>
    <row r="22" spans="1:9" ht="15" customHeight="1" x14ac:dyDescent="0.25">
      <c r="A22" s="274"/>
      <c r="B22" s="274"/>
      <c r="C22" s="274"/>
      <c r="D22" s="274"/>
      <c r="E22" s="274"/>
      <c r="F22" s="274"/>
      <c r="G22" s="274"/>
      <c r="H22" s="274"/>
      <c r="I22" s="274"/>
    </row>
    <row r="36" spans="1:12" ht="33.75" customHeight="1" x14ac:dyDescent="0.25">
      <c r="A36" s="275" t="s">
        <v>127</v>
      </c>
      <c r="B36" s="275"/>
    </row>
    <row r="37" spans="1:12" x14ac:dyDescent="0.25">
      <c r="A37" s="269" t="s">
        <v>3</v>
      </c>
      <c r="B37" s="271" t="s">
        <v>4</v>
      </c>
      <c r="C37" s="271"/>
      <c r="D37" s="271" t="s">
        <v>31</v>
      </c>
      <c r="E37" s="264" t="s">
        <v>19</v>
      </c>
      <c r="F37" s="265"/>
      <c r="G37" s="265"/>
      <c r="H37" s="266"/>
      <c r="I37" s="267" t="s">
        <v>42</v>
      </c>
    </row>
    <row r="38" spans="1:12" x14ac:dyDescent="0.25">
      <c r="A38" s="270"/>
      <c r="B38" s="272"/>
      <c r="C38" s="272"/>
      <c r="D38" s="272"/>
      <c r="E38" s="128" t="s">
        <v>209</v>
      </c>
      <c r="F38" s="128" t="s">
        <v>210</v>
      </c>
      <c r="G38" s="128" t="s">
        <v>2</v>
      </c>
      <c r="H38" s="71" t="s">
        <v>29</v>
      </c>
      <c r="I38" s="268"/>
    </row>
    <row r="39" spans="1:12" ht="33" customHeight="1" x14ac:dyDescent="0.25">
      <c r="A39" s="126">
        <v>1</v>
      </c>
      <c r="B39" s="150" t="s">
        <v>216</v>
      </c>
      <c r="C39" s="126" t="s">
        <v>21</v>
      </c>
      <c r="D39" s="46" t="s">
        <v>232</v>
      </c>
      <c r="E39" s="126" t="s">
        <v>8</v>
      </c>
      <c r="F39" s="126" t="s">
        <v>206</v>
      </c>
      <c r="G39" s="131" t="s">
        <v>9</v>
      </c>
      <c r="H39" s="131">
        <v>2</v>
      </c>
      <c r="I39" s="142"/>
    </row>
    <row r="40" spans="1:12" ht="34.5" customHeight="1" x14ac:dyDescent="0.25">
      <c r="A40" s="126">
        <v>2</v>
      </c>
      <c r="B40" s="125" t="s">
        <v>217</v>
      </c>
      <c r="C40" s="126" t="s">
        <v>21</v>
      </c>
      <c r="D40" s="46" t="s">
        <v>233</v>
      </c>
      <c r="E40" s="124" t="s">
        <v>6</v>
      </c>
      <c r="F40" s="126" t="s">
        <v>206</v>
      </c>
      <c r="G40" s="124" t="s">
        <v>9</v>
      </c>
      <c r="H40" s="124">
        <v>2</v>
      </c>
      <c r="I40" s="142"/>
    </row>
    <row r="41" spans="1:12" ht="35.25" customHeight="1" x14ac:dyDescent="0.25">
      <c r="A41" s="126">
        <v>3</v>
      </c>
      <c r="B41" s="125" t="s">
        <v>218</v>
      </c>
      <c r="C41" s="127" t="s">
        <v>21</v>
      </c>
      <c r="D41" s="124" t="s">
        <v>234</v>
      </c>
      <c r="E41" s="124" t="s">
        <v>6</v>
      </c>
      <c r="F41" s="127" t="s">
        <v>206</v>
      </c>
      <c r="G41" s="124" t="s">
        <v>18</v>
      </c>
      <c r="H41" s="124">
        <v>3</v>
      </c>
      <c r="I41" s="143"/>
    </row>
    <row r="42" spans="1:12" ht="16.5" customHeight="1" x14ac:dyDescent="0.25">
      <c r="A42" s="281">
        <v>4</v>
      </c>
      <c r="B42" s="288" t="s">
        <v>219</v>
      </c>
      <c r="C42" s="291" t="s">
        <v>21</v>
      </c>
      <c r="D42" s="283" t="s">
        <v>233</v>
      </c>
      <c r="E42" s="124" t="s">
        <v>81</v>
      </c>
      <c r="F42" s="144" t="s">
        <v>208</v>
      </c>
      <c r="G42" s="124" t="s">
        <v>85</v>
      </c>
      <c r="H42" s="124">
        <v>8</v>
      </c>
      <c r="I42" s="143"/>
    </row>
    <row r="43" spans="1:12" x14ac:dyDescent="0.25">
      <c r="A43" s="282"/>
      <c r="B43" s="289"/>
      <c r="C43" s="292"/>
      <c r="D43" s="284"/>
      <c r="E43" s="147" t="s">
        <v>86</v>
      </c>
      <c r="F43" s="148" t="s">
        <v>208</v>
      </c>
      <c r="G43" s="147" t="s">
        <v>87</v>
      </c>
      <c r="H43" s="147">
        <v>7</v>
      </c>
      <c r="I43" s="148"/>
    </row>
    <row r="44" spans="1:12" ht="30" customHeight="1" x14ac:dyDescent="0.25">
      <c r="A44" s="216"/>
      <c r="B44" s="290"/>
      <c r="C44" s="293"/>
      <c r="D44" s="217"/>
      <c r="E44" s="147" t="s">
        <v>7</v>
      </c>
      <c r="F44" s="146" t="s">
        <v>207</v>
      </c>
      <c r="G44" s="147" t="s">
        <v>87</v>
      </c>
      <c r="H44" s="147">
        <v>7</v>
      </c>
      <c r="I44" s="145"/>
    </row>
    <row r="45" spans="1:12" ht="27.75" customHeight="1" x14ac:dyDescent="0.25">
      <c r="A45" s="126">
        <v>5</v>
      </c>
      <c r="B45" s="125" t="s">
        <v>220</v>
      </c>
      <c r="C45" s="281" t="s">
        <v>44</v>
      </c>
      <c r="D45" s="283" t="s">
        <v>235</v>
      </c>
      <c r="E45" s="283" t="s">
        <v>6</v>
      </c>
      <c r="F45" s="285" t="s">
        <v>206</v>
      </c>
      <c r="G45" s="283" t="s">
        <v>9</v>
      </c>
      <c r="H45" s="283">
        <v>2</v>
      </c>
      <c r="I45" s="294"/>
      <c r="J45" s="1"/>
      <c r="K45" s="1"/>
    </row>
    <row r="46" spans="1:12" ht="19.5" customHeight="1" x14ac:dyDescent="0.25">
      <c r="A46" s="126">
        <v>6</v>
      </c>
      <c r="B46" s="125" t="s">
        <v>221</v>
      </c>
      <c r="C46" s="282"/>
      <c r="D46" s="284"/>
      <c r="E46" s="217"/>
      <c r="F46" s="286"/>
      <c r="G46" s="217"/>
      <c r="H46" s="217"/>
      <c r="I46" s="295"/>
      <c r="J46" s="135"/>
      <c r="K46" s="135"/>
      <c r="L46" s="135"/>
    </row>
    <row r="47" spans="1:12" ht="51.75" customHeight="1" x14ac:dyDescent="0.25">
      <c r="A47" s="126">
        <v>7</v>
      </c>
      <c r="B47" s="125" t="s">
        <v>222</v>
      </c>
      <c r="C47" s="282"/>
      <c r="D47" s="284"/>
      <c r="E47" s="283" t="s">
        <v>223</v>
      </c>
      <c r="F47" s="279" t="s">
        <v>208</v>
      </c>
      <c r="G47" s="283" t="s">
        <v>9</v>
      </c>
      <c r="H47" s="283">
        <v>2</v>
      </c>
      <c r="I47" s="279"/>
      <c r="J47" s="135"/>
      <c r="K47" s="135"/>
      <c r="L47" s="135"/>
    </row>
    <row r="48" spans="1:12" ht="45" x14ac:dyDescent="0.25">
      <c r="A48" s="126">
        <v>8</v>
      </c>
      <c r="B48" s="125" t="s">
        <v>224</v>
      </c>
      <c r="C48" s="216"/>
      <c r="D48" s="217"/>
      <c r="E48" s="217"/>
      <c r="F48" s="280"/>
      <c r="G48" s="217"/>
      <c r="H48" s="217"/>
      <c r="I48" s="280"/>
      <c r="J48" s="135"/>
      <c r="K48" s="135"/>
      <c r="L48" s="135"/>
    </row>
    <row r="49" spans="1:12" x14ac:dyDescent="0.25">
      <c r="B49" s="138"/>
      <c r="C49" s="136"/>
      <c r="D49" s="137"/>
      <c r="E49" s="137"/>
      <c r="F49" s="139"/>
      <c r="G49" s="1"/>
      <c r="H49" s="1"/>
      <c r="I49" s="139"/>
      <c r="J49" s="135"/>
      <c r="K49" s="135"/>
      <c r="L49" s="135"/>
    </row>
    <row r="50" spans="1:12" x14ac:dyDescent="0.25">
      <c r="B50" s="135"/>
      <c r="C50" s="276"/>
      <c r="D50" s="277"/>
      <c r="E50" s="278"/>
      <c r="F50" s="229" t="s">
        <v>211</v>
      </c>
      <c r="G50" s="230"/>
      <c r="H50" s="87">
        <f>SUMIF(F39:F48,"QC",H39:H48)</f>
        <v>7</v>
      </c>
      <c r="I50" s="88" t="s">
        <v>29</v>
      </c>
      <c r="J50" s="141"/>
      <c r="K50" s="141"/>
      <c r="L50" s="135"/>
    </row>
    <row r="51" spans="1:12" x14ac:dyDescent="0.25">
      <c r="B51" s="135"/>
      <c r="C51" s="276"/>
      <c r="D51" s="277"/>
      <c r="E51" s="278"/>
      <c r="F51" s="221" t="s">
        <v>212</v>
      </c>
      <c r="G51" s="222"/>
      <c r="H51" s="89">
        <f>SUMIF(F39:F48,"Programmer",H39:H48)</f>
        <v>9</v>
      </c>
      <c r="I51" s="90" t="s">
        <v>29</v>
      </c>
      <c r="J51" s="141"/>
      <c r="K51" s="141"/>
      <c r="L51" s="135"/>
    </row>
    <row r="52" spans="1:12" x14ac:dyDescent="0.25">
      <c r="B52" s="135"/>
      <c r="C52" s="136"/>
      <c r="D52" s="136"/>
      <c r="E52" s="135"/>
      <c r="F52" s="223" t="s">
        <v>213</v>
      </c>
      <c r="G52" s="224"/>
      <c r="H52" s="91">
        <f>SUMIF(F39:F48,"Asisten",H39:H48)</f>
        <v>17</v>
      </c>
      <c r="I52" s="92" t="s">
        <v>29</v>
      </c>
      <c r="J52" s="135"/>
      <c r="K52" s="135"/>
      <c r="L52" s="135"/>
    </row>
    <row r="53" spans="1:12" x14ac:dyDescent="0.25">
      <c r="B53" s="135"/>
      <c r="C53" s="136"/>
      <c r="D53" s="136"/>
      <c r="E53" s="135"/>
      <c r="F53" s="225" t="s">
        <v>30</v>
      </c>
      <c r="G53" s="226"/>
      <c r="H53" s="93">
        <f>SUM(H50:H52)</f>
        <v>33</v>
      </c>
      <c r="I53" s="94" t="s">
        <v>29</v>
      </c>
      <c r="J53" s="135"/>
      <c r="K53" s="135"/>
      <c r="L53" s="135"/>
    </row>
    <row r="54" spans="1:12" x14ac:dyDescent="0.25">
      <c r="B54" s="1"/>
      <c r="E54" s="1"/>
      <c r="F54" s="227" t="s">
        <v>158</v>
      </c>
      <c r="G54" s="228"/>
      <c r="H54" s="95">
        <f>SUMIF(I39:I48,"free support",H39:H48)</f>
        <v>0</v>
      </c>
      <c r="I54" s="96" t="s">
        <v>29</v>
      </c>
    </row>
    <row r="55" spans="1:12" x14ac:dyDescent="0.25">
      <c r="B55" s="1"/>
      <c r="E55" s="1"/>
      <c r="F55" s="157"/>
      <c r="G55" s="158" t="s">
        <v>159</v>
      </c>
      <c r="H55" s="159">
        <f>H53-H54</f>
        <v>33</v>
      </c>
      <c r="I55" s="160" t="s">
        <v>29</v>
      </c>
    </row>
    <row r="56" spans="1:12" x14ac:dyDescent="0.25">
      <c r="B56" s="1"/>
      <c r="D56" s="153"/>
      <c r="E56" s="154"/>
      <c r="F56" s="151"/>
      <c r="G56" s="155"/>
      <c r="H56" s="151"/>
      <c r="I56" s="151"/>
    </row>
    <row r="57" spans="1:12" x14ac:dyDescent="0.25">
      <c r="D57" s="153"/>
      <c r="E57" s="154"/>
      <c r="F57" s="151"/>
      <c r="G57" s="155"/>
      <c r="H57" s="151"/>
      <c r="I57" s="151"/>
    </row>
    <row r="58" spans="1:12" x14ac:dyDescent="0.25">
      <c r="D58" s="153"/>
      <c r="E58" s="154"/>
      <c r="F58" s="151"/>
      <c r="G58" s="155"/>
      <c r="H58" s="151"/>
      <c r="I58" s="151"/>
    </row>
    <row r="59" spans="1:12" x14ac:dyDescent="0.25">
      <c r="D59" s="153"/>
      <c r="E59" s="154"/>
      <c r="F59" s="151"/>
      <c r="G59" s="155"/>
      <c r="H59" s="151"/>
      <c r="I59" s="151"/>
    </row>
    <row r="60" spans="1:12" ht="18.75" x14ac:dyDescent="0.25">
      <c r="A60" s="250" t="s">
        <v>160</v>
      </c>
      <c r="B60" s="250"/>
      <c r="C60" s="250"/>
      <c r="D60" s="250"/>
      <c r="E60" s="250"/>
      <c r="F60" s="250"/>
      <c r="G60" s="250"/>
      <c r="H60" s="250"/>
      <c r="I60" s="250"/>
    </row>
    <row r="61" spans="1:12" x14ac:dyDescent="0.25">
      <c r="A61" s="59"/>
      <c r="B61" s="72"/>
      <c r="C61" s="59"/>
      <c r="D61" s="59"/>
      <c r="E61" s="55"/>
      <c r="F61" s="59"/>
      <c r="G61" s="58"/>
      <c r="H61" s="58"/>
      <c r="I61" s="61"/>
    </row>
    <row r="62" spans="1:12" x14ac:dyDescent="0.25">
      <c r="A62" s="271" t="s">
        <v>3</v>
      </c>
      <c r="B62" s="271" t="s">
        <v>4</v>
      </c>
      <c r="C62" s="271"/>
      <c r="D62" s="271" t="s">
        <v>31</v>
      </c>
      <c r="E62" s="264" t="s">
        <v>19</v>
      </c>
      <c r="F62" s="265"/>
      <c r="G62" s="265"/>
      <c r="H62" s="266"/>
      <c r="I62" s="267" t="s">
        <v>42</v>
      </c>
    </row>
    <row r="63" spans="1:12" x14ac:dyDescent="0.25">
      <c r="A63" s="272"/>
      <c r="B63" s="272"/>
      <c r="C63" s="272"/>
      <c r="D63" s="272"/>
      <c r="E63" s="140" t="s">
        <v>209</v>
      </c>
      <c r="F63" s="140" t="s">
        <v>210</v>
      </c>
      <c r="G63" s="140" t="s">
        <v>2</v>
      </c>
      <c r="H63" s="152" t="s">
        <v>29</v>
      </c>
      <c r="I63" s="268"/>
    </row>
    <row r="64" spans="1:12" ht="30" x14ac:dyDescent="0.25">
      <c r="A64" s="126">
        <v>1</v>
      </c>
      <c r="B64" s="125" t="s">
        <v>225</v>
      </c>
      <c r="C64" s="126" t="s">
        <v>21</v>
      </c>
      <c r="D64" s="46" t="s">
        <v>236</v>
      </c>
      <c r="E64" s="124" t="s">
        <v>11</v>
      </c>
      <c r="F64" s="126" t="s">
        <v>206</v>
      </c>
      <c r="G64" s="124" t="s">
        <v>70</v>
      </c>
      <c r="H64" s="124">
        <v>5</v>
      </c>
      <c r="I64" s="142"/>
    </row>
    <row r="65" spans="1:9" ht="30" x14ac:dyDescent="0.25">
      <c r="A65" s="126">
        <v>2</v>
      </c>
      <c r="B65" s="125" t="s">
        <v>226</v>
      </c>
      <c r="C65" s="126" t="s">
        <v>21</v>
      </c>
      <c r="D65" s="46" t="s">
        <v>237</v>
      </c>
      <c r="E65" s="124" t="s">
        <v>11</v>
      </c>
      <c r="F65" s="126" t="s">
        <v>206</v>
      </c>
      <c r="G65" s="124" t="s">
        <v>18</v>
      </c>
      <c r="H65" s="124">
        <v>3</v>
      </c>
      <c r="I65" s="142"/>
    </row>
    <row r="66" spans="1:9" ht="30" x14ac:dyDescent="0.25">
      <c r="A66" s="126">
        <v>3</v>
      </c>
      <c r="B66" s="125" t="s">
        <v>227</v>
      </c>
      <c r="C66" s="126" t="s">
        <v>21</v>
      </c>
      <c r="D66" s="46" t="s">
        <v>238</v>
      </c>
      <c r="E66" s="124" t="s">
        <v>11</v>
      </c>
      <c r="F66" s="126" t="s">
        <v>206</v>
      </c>
      <c r="G66" s="124" t="s">
        <v>10</v>
      </c>
      <c r="H66" s="124">
        <v>1</v>
      </c>
      <c r="I66" s="142"/>
    </row>
    <row r="67" spans="1:9" ht="30" x14ac:dyDescent="0.25">
      <c r="A67" s="126">
        <v>4</v>
      </c>
      <c r="B67" s="125" t="s">
        <v>228</v>
      </c>
      <c r="C67" s="126" t="s">
        <v>21</v>
      </c>
      <c r="D67" s="124" t="s">
        <v>239</v>
      </c>
      <c r="E67" s="124" t="s">
        <v>11</v>
      </c>
      <c r="F67" s="126" t="s">
        <v>206</v>
      </c>
      <c r="G67" s="124" t="s">
        <v>9</v>
      </c>
      <c r="H67" s="124">
        <v>2</v>
      </c>
      <c r="I67" s="149"/>
    </row>
    <row r="68" spans="1:9" ht="18.75" customHeight="1" x14ac:dyDescent="0.25">
      <c r="A68" s="126">
        <v>5</v>
      </c>
      <c r="B68" s="125" t="s">
        <v>229</v>
      </c>
      <c r="C68" s="126" t="s">
        <v>22</v>
      </c>
      <c r="D68" s="124" t="s">
        <v>0</v>
      </c>
      <c r="E68" s="124" t="s">
        <v>11</v>
      </c>
      <c r="F68" s="126" t="s">
        <v>206</v>
      </c>
      <c r="G68" s="124" t="s">
        <v>43</v>
      </c>
      <c r="H68" s="124">
        <v>4</v>
      </c>
      <c r="I68" s="67" t="s">
        <v>46</v>
      </c>
    </row>
    <row r="69" spans="1:9" ht="15" customHeight="1" x14ac:dyDescent="0.25">
      <c r="A69" s="281">
        <v>6</v>
      </c>
      <c r="B69" s="287" t="s">
        <v>230</v>
      </c>
      <c r="C69" s="281" t="s">
        <v>21</v>
      </c>
      <c r="D69" s="283" t="s">
        <v>238</v>
      </c>
      <c r="E69" s="124" t="s">
        <v>7</v>
      </c>
      <c r="F69" s="149" t="s">
        <v>207</v>
      </c>
      <c r="G69" s="124" t="s">
        <v>79</v>
      </c>
      <c r="H69" s="124">
        <v>6</v>
      </c>
      <c r="I69" s="129"/>
    </row>
    <row r="70" spans="1:9" x14ac:dyDescent="0.25">
      <c r="A70" s="216"/>
      <c r="B70" s="215"/>
      <c r="C70" s="216"/>
      <c r="D70" s="217"/>
      <c r="E70" s="124" t="s">
        <v>81</v>
      </c>
      <c r="F70" s="149" t="s">
        <v>208</v>
      </c>
      <c r="G70" s="124" t="s">
        <v>18</v>
      </c>
      <c r="H70" s="124">
        <v>3</v>
      </c>
      <c r="I70" s="129"/>
    </row>
    <row r="71" spans="1:9" ht="30" x14ac:dyDescent="0.25">
      <c r="A71" s="126">
        <v>7</v>
      </c>
      <c r="B71" s="125" t="s">
        <v>231</v>
      </c>
      <c r="C71" s="126" t="s">
        <v>21</v>
      </c>
      <c r="D71" s="124" t="s">
        <v>240</v>
      </c>
      <c r="E71" s="124" t="s">
        <v>86</v>
      </c>
      <c r="F71" s="149" t="s">
        <v>208</v>
      </c>
      <c r="G71" s="124" t="s">
        <v>10</v>
      </c>
      <c r="H71" s="124">
        <v>1</v>
      </c>
      <c r="I71" s="156"/>
    </row>
    <row r="72" spans="1:9" ht="135" customHeight="1" x14ac:dyDescent="0.25">
      <c r="A72" s="126">
        <v>8</v>
      </c>
      <c r="B72" s="125" t="s">
        <v>242</v>
      </c>
      <c r="C72" s="126" t="s">
        <v>22</v>
      </c>
      <c r="D72" s="124" t="s">
        <v>241</v>
      </c>
      <c r="E72" s="124" t="s">
        <v>11</v>
      </c>
      <c r="F72" s="149" t="s">
        <v>206</v>
      </c>
      <c r="G72" s="124" t="s">
        <v>70</v>
      </c>
      <c r="H72" s="124">
        <v>5</v>
      </c>
      <c r="I72" s="149"/>
    </row>
    <row r="73" spans="1:9" x14ac:dyDescent="0.25">
      <c r="B73" s="1"/>
      <c r="D73" s="137"/>
      <c r="E73" s="137"/>
      <c r="F73" s="139"/>
      <c r="G73" s="1"/>
      <c r="H73" s="139"/>
      <c r="I73" s="139"/>
    </row>
    <row r="74" spans="1:9" x14ac:dyDescent="0.25">
      <c r="B74" s="1"/>
      <c r="E74" s="137"/>
      <c r="F74" s="229" t="s">
        <v>211</v>
      </c>
      <c r="G74" s="230"/>
      <c r="H74" s="87">
        <f>SUMIF(F64:F72,"QC",H64:H72)</f>
        <v>6</v>
      </c>
      <c r="I74" s="88" t="s">
        <v>29</v>
      </c>
    </row>
    <row r="75" spans="1:9" x14ac:dyDescent="0.25">
      <c r="B75" s="1"/>
      <c r="D75" s="137"/>
      <c r="E75" s="137"/>
      <c r="F75" s="221" t="s">
        <v>212</v>
      </c>
      <c r="G75" s="222"/>
      <c r="H75" s="89">
        <f>SUMIF(F64:F72,"Programmer",H64:H72)</f>
        <v>20</v>
      </c>
      <c r="I75" s="90" t="s">
        <v>29</v>
      </c>
    </row>
    <row r="76" spans="1:9" x14ac:dyDescent="0.25">
      <c r="B76" s="1"/>
      <c r="E76" s="1"/>
      <c r="F76" s="223" t="s">
        <v>213</v>
      </c>
      <c r="G76" s="224"/>
      <c r="H76" s="91">
        <f>SUMIF(F64:F72,"Asisten",H64:H72)</f>
        <v>4</v>
      </c>
      <c r="I76" s="92" t="s">
        <v>29</v>
      </c>
    </row>
    <row r="77" spans="1:9" x14ac:dyDescent="0.25">
      <c r="B77" s="1"/>
      <c r="E77" s="1"/>
      <c r="F77" s="225" t="s">
        <v>30</v>
      </c>
      <c r="G77" s="226"/>
      <c r="H77" s="93">
        <f>SUM(H74:H76)</f>
        <v>30</v>
      </c>
      <c r="I77" s="94" t="s">
        <v>29</v>
      </c>
    </row>
    <row r="78" spans="1:9" x14ac:dyDescent="0.25">
      <c r="B78" s="1"/>
      <c r="E78" s="1"/>
      <c r="F78" s="227" t="s">
        <v>158</v>
      </c>
      <c r="G78" s="228"/>
      <c r="H78" s="95">
        <f>SUMIF(I64:I72,"free support",H64:H72)</f>
        <v>4</v>
      </c>
      <c r="I78" s="96" t="s">
        <v>29</v>
      </c>
    </row>
    <row r="79" spans="1:9" x14ac:dyDescent="0.25">
      <c r="F79" s="97"/>
      <c r="G79" s="98" t="s">
        <v>159</v>
      </c>
      <c r="H79" s="99">
        <f>H77-H78</f>
        <v>26</v>
      </c>
      <c r="I79" s="100" t="s">
        <v>29</v>
      </c>
    </row>
  </sheetData>
  <mergeCells count="53">
    <mergeCell ref="A42:A44"/>
    <mergeCell ref="B42:B44"/>
    <mergeCell ref="C42:C44"/>
    <mergeCell ref="D42:D44"/>
    <mergeCell ref="I45:I46"/>
    <mergeCell ref="G45:G46"/>
    <mergeCell ref="H45:H46"/>
    <mergeCell ref="I47:I48"/>
    <mergeCell ref="I62:I63"/>
    <mergeCell ref="E62:H62"/>
    <mergeCell ref="D62:D63"/>
    <mergeCell ref="F74:G74"/>
    <mergeCell ref="H47:H48"/>
    <mergeCell ref="F75:G75"/>
    <mergeCell ref="F76:G76"/>
    <mergeCell ref="F77:G77"/>
    <mergeCell ref="F78:G78"/>
    <mergeCell ref="F50:G50"/>
    <mergeCell ref="F51:G51"/>
    <mergeCell ref="F54:G54"/>
    <mergeCell ref="F53:G53"/>
    <mergeCell ref="A69:A70"/>
    <mergeCell ref="C69:C70"/>
    <mergeCell ref="B69:B70"/>
    <mergeCell ref="D69:D70"/>
    <mergeCell ref="A60:I60"/>
    <mergeCell ref="C62:C63"/>
    <mergeCell ref="B62:B63"/>
    <mergeCell ref="A62:A63"/>
    <mergeCell ref="C50:C51"/>
    <mergeCell ref="D50:D51"/>
    <mergeCell ref="E50:E51"/>
    <mergeCell ref="F47:F48"/>
    <mergeCell ref="F52:G52"/>
    <mergeCell ref="C45:C48"/>
    <mergeCell ref="D45:D48"/>
    <mergeCell ref="E45:E46"/>
    <mergeCell ref="F45:F46"/>
    <mergeCell ref="G47:G48"/>
    <mergeCell ref="E47:E48"/>
    <mergeCell ref="A1:I14"/>
    <mergeCell ref="A15:I18"/>
    <mergeCell ref="A19:I20"/>
    <mergeCell ref="E37:H37"/>
    <mergeCell ref="I37:I38"/>
    <mergeCell ref="A37:A38"/>
    <mergeCell ref="B37:B38"/>
    <mergeCell ref="C37:C38"/>
    <mergeCell ref="D37:D38"/>
    <mergeCell ref="H21:H22"/>
    <mergeCell ref="I21:I22"/>
    <mergeCell ref="A21:G22"/>
    <mergeCell ref="A36:B36"/>
  </mergeCells>
  <conditionalFormatting sqref="C74">
    <cfRule type="containsText" dxfId="8" priority="1" operator="containsText" text="Support">
      <formula>NOT(ISERROR(SEARCH("Support",C74)))</formula>
    </cfRule>
  </conditionalFormatting>
  <conditionalFormatting sqref="C74">
    <cfRule type="containsText" dxfId="7" priority="2" operator="containsText" text="Bug Fix">
      <formula>NOT(ISERROR(SEARCH("Bug Fix",C74)))</formula>
    </cfRule>
    <cfRule type="containsText" dxfId="6" priority="3" operator="containsText" text="Improve">
      <formula>NOT(ISERROR(SEARCH("Improve",C74)))</formula>
    </cfRule>
  </conditionalFormatting>
  <pageMargins left="0.7" right="0.7" top="0.75" bottom="0" header="0.3" footer="0.3"/>
  <pageSetup paperSize="9" pageOrder="overThenDown" orientation="landscape" horizontalDpi="360" verticalDpi="36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3"/>
  <sheetViews>
    <sheetView topLeftCell="A7" zoomScale="70" zoomScaleNormal="70" workbookViewId="0">
      <selection sqref="A1:I73"/>
    </sheetView>
  </sheetViews>
  <sheetFormatPr defaultRowHeight="15" x14ac:dyDescent="0.25"/>
  <cols>
    <col min="1" max="1" width="3.5703125" style="21" customWidth="1"/>
    <col min="2" max="2" width="40.42578125" style="1" customWidth="1"/>
    <col min="3" max="3" width="9.7109375" style="21" customWidth="1"/>
    <col min="4" max="4" width="16.42578125" style="21" customWidth="1"/>
    <col min="5" max="5" width="9.7109375" style="1" customWidth="1"/>
    <col min="6" max="6" width="12.7109375" style="21" customWidth="1"/>
    <col min="7" max="7" width="8.7109375" style="1" customWidth="1"/>
    <col min="8" max="8" width="9.85546875" style="1" customWidth="1"/>
    <col min="9" max="9" width="16.42578125" style="1" customWidth="1"/>
    <col min="10" max="16384" width="9.140625" style="1"/>
  </cols>
  <sheetData>
    <row r="1" spans="1:9" ht="15" customHeight="1" x14ac:dyDescent="0.25">
      <c r="A1" s="258" t="s">
        <v>61</v>
      </c>
      <c r="B1" s="259"/>
      <c r="C1" s="259"/>
      <c r="D1" s="259"/>
      <c r="E1" s="259"/>
      <c r="F1" s="259"/>
      <c r="G1" s="259"/>
      <c r="H1" s="259"/>
      <c r="I1" s="259"/>
    </row>
    <row r="2" spans="1:9" ht="15" customHeight="1" x14ac:dyDescent="0.25">
      <c r="A2" s="259"/>
      <c r="B2" s="259"/>
      <c r="C2" s="259"/>
      <c r="D2" s="259"/>
      <c r="E2" s="259"/>
      <c r="F2" s="259"/>
      <c r="G2" s="259"/>
      <c r="H2" s="259"/>
      <c r="I2" s="259"/>
    </row>
    <row r="3" spans="1:9" ht="15" customHeight="1" x14ac:dyDescent="0.25">
      <c r="A3" s="259"/>
      <c r="B3" s="259"/>
      <c r="C3" s="259"/>
      <c r="D3" s="259"/>
      <c r="E3" s="259"/>
      <c r="F3" s="259"/>
      <c r="G3" s="259"/>
      <c r="H3" s="259"/>
      <c r="I3" s="259"/>
    </row>
    <row r="4" spans="1:9" ht="15" customHeight="1" x14ac:dyDescent="0.25">
      <c r="A4" s="259"/>
      <c r="B4" s="259"/>
      <c r="C4" s="259"/>
      <c r="D4" s="259"/>
      <c r="E4" s="259"/>
      <c r="F4" s="259"/>
      <c r="G4" s="259"/>
      <c r="H4" s="259"/>
      <c r="I4" s="259"/>
    </row>
    <row r="5" spans="1:9" ht="15" customHeight="1" x14ac:dyDescent="0.25">
      <c r="A5" s="259"/>
      <c r="B5" s="259"/>
      <c r="C5" s="259"/>
      <c r="D5" s="259"/>
      <c r="E5" s="259"/>
      <c r="F5" s="259"/>
      <c r="G5" s="259"/>
      <c r="H5" s="259"/>
      <c r="I5" s="259"/>
    </row>
    <row r="6" spans="1:9" ht="15" customHeight="1" x14ac:dyDescent="0.25">
      <c r="A6" s="259"/>
      <c r="B6" s="259"/>
      <c r="C6" s="259"/>
      <c r="D6" s="259"/>
      <c r="E6" s="259"/>
      <c r="F6" s="259"/>
      <c r="G6" s="259"/>
      <c r="H6" s="259"/>
      <c r="I6" s="259"/>
    </row>
    <row r="7" spans="1:9" ht="15" customHeight="1" x14ac:dyDescent="0.25">
      <c r="A7" s="259"/>
      <c r="B7" s="259"/>
      <c r="C7" s="259"/>
      <c r="D7" s="259"/>
      <c r="E7" s="259"/>
      <c r="F7" s="259"/>
      <c r="G7" s="259"/>
      <c r="H7" s="259"/>
      <c r="I7" s="259"/>
    </row>
    <row r="8" spans="1:9" ht="15" customHeight="1" x14ac:dyDescent="0.25">
      <c r="A8" s="259"/>
      <c r="B8" s="259"/>
      <c r="C8" s="259"/>
      <c r="D8" s="259"/>
      <c r="E8" s="259"/>
      <c r="F8" s="259"/>
      <c r="G8" s="259"/>
      <c r="H8" s="259"/>
      <c r="I8" s="259"/>
    </row>
    <row r="9" spans="1:9" ht="15" customHeight="1" x14ac:dyDescent="0.25">
      <c r="A9" s="259"/>
      <c r="B9" s="259"/>
      <c r="C9" s="259"/>
      <c r="D9" s="259"/>
      <c r="E9" s="259"/>
      <c r="F9" s="259"/>
      <c r="G9" s="259"/>
      <c r="H9" s="259"/>
      <c r="I9" s="259"/>
    </row>
    <row r="10" spans="1:9" ht="15" customHeight="1" x14ac:dyDescent="0.25">
      <c r="A10" s="259"/>
      <c r="B10" s="259"/>
      <c r="C10" s="259"/>
      <c r="D10" s="259"/>
      <c r="E10" s="259"/>
      <c r="F10" s="259"/>
      <c r="G10" s="259"/>
      <c r="H10" s="259"/>
      <c r="I10" s="259"/>
    </row>
    <row r="11" spans="1:9" ht="15" customHeight="1" x14ac:dyDescent="0.25">
      <c r="A11" s="259"/>
      <c r="B11" s="259"/>
      <c r="C11" s="259"/>
      <c r="D11" s="259"/>
      <c r="E11" s="259"/>
      <c r="F11" s="259"/>
      <c r="G11" s="259"/>
      <c r="H11" s="259"/>
      <c r="I11" s="259"/>
    </row>
    <row r="12" spans="1:9" ht="15" customHeight="1" x14ac:dyDescent="0.25">
      <c r="A12" s="259"/>
      <c r="B12" s="259"/>
      <c r="C12" s="259"/>
      <c r="D12" s="259"/>
      <c r="E12" s="259"/>
      <c r="F12" s="259"/>
      <c r="G12" s="259"/>
      <c r="H12" s="259"/>
      <c r="I12" s="259"/>
    </row>
    <row r="13" spans="1:9" ht="15" customHeight="1" x14ac:dyDescent="0.25">
      <c r="A13" s="259"/>
      <c r="B13" s="259"/>
      <c r="C13" s="259"/>
      <c r="D13" s="259"/>
      <c r="E13" s="259"/>
      <c r="F13" s="259"/>
      <c r="G13" s="259"/>
      <c r="H13" s="259"/>
      <c r="I13" s="259"/>
    </row>
    <row r="14" spans="1:9" ht="15" customHeight="1" x14ac:dyDescent="0.25">
      <c r="A14" s="259"/>
      <c r="B14" s="259"/>
      <c r="C14" s="259"/>
      <c r="D14" s="259"/>
      <c r="E14" s="259"/>
      <c r="F14" s="259"/>
      <c r="G14" s="259"/>
      <c r="H14" s="259"/>
      <c r="I14" s="259"/>
    </row>
    <row r="15" spans="1:9" ht="15" customHeight="1" x14ac:dyDescent="0.25">
      <c r="A15" s="260" t="s">
        <v>32</v>
      </c>
      <c r="B15" s="260"/>
      <c r="C15" s="260"/>
      <c r="D15" s="260"/>
      <c r="E15" s="260"/>
      <c r="F15" s="260"/>
      <c r="G15" s="260"/>
      <c r="H15" s="260"/>
      <c r="I15" s="260"/>
    </row>
    <row r="16" spans="1:9" ht="15" customHeight="1" x14ac:dyDescent="0.25">
      <c r="A16" s="260"/>
      <c r="B16" s="260"/>
      <c r="C16" s="260"/>
      <c r="D16" s="260"/>
      <c r="E16" s="260"/>
      <c r="F16" s="260"/>
      <c r="G16" s="260"/>
      <c r="H16" s="260"/>
      <c r="I16" s="260"/>
    </row>
    <row r="17" spans="1:9" ht="15" customHeight="1" x14ac:dyDescent="0.25">
      <c r="A17" s="260"/>
      <c r="B17" s="260"/>
      <c r="C17" s="260"/>
      <c r="D17" s="260"/>
      <c r="E17" s="260"/>
      <c r="F17" s="260"/>
      <c r="G17" s="260"/>
      <c r="H17" s="260"/>
      <c r="I17" s="260"/>
    </row>
    <row r="18" spans="1:9" ht="15" customHeight="1" x14ac:dyDescent="0.25">
      <c r="A18" s="260"/>
      <c r="B18" s="260"/>
      <c r="C18" s="260"/>
      <c r="D18" s="260"/>
      <c r="E18" s="260"/>
      <c r="F18" s="260"/>
      <c r="G18" s="260"/>
      <c r="H18" s="260"/>
      <c r="I18" s="260"/>
    </row>
    <row r="19" spans="1:9" ht="15" customHeight="1" x14ac:dyDescent="0.25">
      <c r="A19" s="261" t="s">
        <v>244</v>
      </c>
      <c r="B19" s="261"/>
      <c r="C19" s="261"/>
      <c r="D19" s="261"/>
      <c r="E19" s="261"/>
      <c r="F19" s="261"/>
      <c r="G19" s="261"/>
      <c r="H19" s="261"/>
      <c r="I19" s="261"/>
    </row>
    <row r="20" spans="1:9" ht="15" customHeight="1" x14ac:dyDescent="0.25">
      <c r="A20" s="261"/>
      <c r="B20" s="261"/>
      <c r="C20" s="261"/>
      <c r="D20" s="261"/>
      <c r="E20" s="261"/>
      <c r="F20" s="261"/>
      <c r="G20" s="261"/>
      <c r="H20" s="261"/>
      <c r="I20" s="261"/>
    </row>
    <row r="21" spans="1:9" ht="15" customHeight="1" x14ac:dyDescent="0.25">
      <c r="A21" s="274" t="s">
        <v>243</v>
      </c>
      <c r="B21" s="274"/>
      <c r="C21" s="274"/>
      <c r="D21" s="274"/>
      <c r="E21" s="274"/>
      <c r="F21" s="274"/>
      <c r="G21" s="274"/>
      <c r="H21" s="273">
        <f>H56+H73</f>
        <v>41</v>
      </c>
      <c r="I21" s="274" t="s">
        <v>29</v>
      </c>
    </row>
    <row r="22" spans="1:9" ht="15" customHeight="1" x14ac:dyDescent="0.25">
      <c r="A22" s="274"/>
      <c r="B22" s="274"/>
      <c r="C22" s="274"/>
      <c r="D22" s="274"/>
      <c r="E22" s="274"/>
      <c r="F22" s="274"/>
      <c r="G22" s="274"/>
      <c r="H22" s="274"/>
      <c r="I22" s="274"/>
    </row>
    <row r="36" spans="1:12" ht="33.75" customHeight="1" x14ac:dyDescent="0.25">
      <c r="A36" s="275" t="s">
        <v>127</v>
      </c>
      <c r="B36" s="275"/>
    </row>
    <row r="37" spans="1:12" x14ac:dyDescent="0.25">
      <c r="A37" s="269" t="s">
        <v>3</v>
      </c>
      <c r="B37" s="271" t="s">
        <v>4</v>
      </c>
      <c r="C37" s="271"/>
      <c r="D37" s="271" t="s">
        <v>31</v>
      </c>
      <c r="E37" s="264" t="s">
        <v>19</v>
      </c>
      <c r="F37" s="265"/>
      <c r="G37" s="265"/>
      <c r="H37" s="266"/>
      <c r="I37" s="267" t="s">
        <v>42</v>
      </c>
    </row>
    <row r="38" spans="1:12" x14ac:dyDescent="0.25">
      <c r="A38" s="270"/>
      <c r="B38" s="272"/>
      <c r="C38" s="272"/>
      <c r="D38" s="272"/>
      <c r="E38" s="134" t="s">
        <v>209</v>
      </c>
      <c r="F38" s="134" t="s">
        <v>210</v>
      </c>
      <c r="G38" s="134" t="s">
        <v>2</v>
      </c>
      <c r="H38" s="71" t="s">
        <v>29</v>
      </c>
      <c r="I38" s="268"/>
    </row>
    <row r="39" spans="1:12" ht="15" customHeight="1" x14ac:dyDescent="0.25">
      <c r="A39" s="281">
        <v>1</v>
      </c>
      <c r="B39" s="297" t="s">
        <v>245</v>
      </c>
      <c r="C39" s="281" t="s">
        <v>21</v>
      </c>
      <c r="D39" s="298" t="s">
        <v>246</v>
      </c>
      <c r="E39" s="131" t="s">
        <v>81</v>
      </c>
      <c r="F39" s="131" t="s">
        <v>206</v>
      </c>
      <c r="G39" s="131" t="s">
        <v>87</v>
      </c>
      <c r="H39" s="131">
        <v>7</v>
      </c>
      <c r="I39" s="142"/>
    </row>
    <row r="40" spans="1:12" ht="15" customHeight="1" x14ac:dyDescent="0.25">
      <c r="A40" s="216"/>
      <c r="B40" s="297"/>
      <c r="C40" s="216"/>
      <c r="D40" s="298"/>
      <c r="E40" s="161" t="s">
        <v>7</v>
      </c>
      <c r="F40" s="161" t="s">
        <v>207</v>
      </c>
      <c r="G40" s="161" t="s">
        <v>10</v>
      </c>
      <c r="H40" s="161">
        <v>1</v>
      </c>
      <c r="I40" s="142"/>
    </row>
    <row r="41" spans="1:12" ht="60" x14ac:dyDescent="0.25">
      <c r="A41" s="131">
        <v>2</v>
      </c>
      <c r="B41" s="173" t="s">
        <v>247</v>
      </c>
      <c r="C41" s="131" t="s">
        <v>21</v>
      </c>
      <c r="D41" s="175" t="s">
        <v>254</v>
      </c>
      <c r="E41" s="162" t="s">
        <v>6</v>
      </c>
      <c r="F41" s="131" t="s">
        <v>206</v>
      </c>
      <c r="G41" s="162" t="s">
        <v>9</v>
      </c>
      <c r="H41" s="133">
        <v>2</v>
      </c>
      <c r="I41" s="142"/>
    </row>
    <row r="42" spans="1:12" ht="35.25" customHeight="1" x14ac:dyDescent="0.25">
      <c r="A42" s="131">
        <v>3</v>
      </c>
      <c r="B42" s="174" t="s">
        <v>267</v>
      </c>
      <c r="C42" s="130" t="s">
        <v>21</v>
      </c>
      <c r="D42" s="175" t="s">
        <v>255</v>
      </c>
      <c r="E42" s="162" t="s">
        <v>6</v>
      </c>
      <c r="F42" s="130" t="s">
        <v>206</v>
      </c>
      <c r="G42" s="162" t="s">
        <v>10</v>
      </c>
      <c r="H42" s="133">
        <v>1</v>
      </c>
      <c r="I42" s="143"/>
    </row>
    <row r="43" spans="1:12" ht="21.95" customHeight="1" x14ac:dyDescent="0.25">
      <c r="A43" s="282">
        <v>4</v>
      </c>
      <c r="B43" s="296" t="s">
        <v>248</v>
      </c>
      <c r="C43" s="292" t="s">
        <v>21</v>
      </c>
      <c r="D43" s="284" t="s">
        <v>256</v>
      </c>
      <c r="E43" s="147" t="s">
        <v>89</v>
      </c>
      <c r="F43" s="148"/>
      <c r="G43" s="147" t="s">
        <v>10</v>
      </c>
      <c r="H43" s="147">
        <v>1</v>
      </c>
      <c r="I43" s="148"/>
    </row>
    <row r="44" spans="1:12" ht="23.1" customHeight="1" x14ac:dyDescent="0.25">
      <c r="A44" s="216"/>
      <c r="B44" s="215"/>
      <c r="C44" s="293"/>
      <c r="D44" s="217"/>
      <c r="E44" s="147" t="s">
        <v>11</v>
      </c>
      <c r="F44" s="146" t="s">
        <v>206</v>
      </c>
      <c r="G44" s="147" t="s">
        <v>10</v>
      </c>
      <c r="H44" s="147">
        <v>1</v>
      </c>
      <c r="I44" s="145"/>
    </row>
    <row r="45" spans="1:12" ht="27.75" customHeight="1" x14ac:dyDescent="0.25">
      <c r="A45" s="131">
        <v>5</v>
      </c>
      <c r="B45" s="132" t="s">
        <v>249</v>
      </c>
      <c r="C45" s="161" t="s">
        <v>21</v>
      </c>
      <c r="D45" s="46" t="s">
        <v>257</v>
      </c>
      <c r="E45" s="162" t="s">
        <v>8</v>
      </c>
      <c r="F45" s="178" t="s">
        <v>206</v>
      </c>
      <c r="G45" s="162" t="s">
        <v>262</v>
      </c>
      <c r="H45" s="162">
        <v>14</v>
      </c>
      <c r="I45" s="180"/>
    </row>
    <row r="46" spans="1:12" ht="30" x14ac:dyDescent="0.25">
      <c r="A46" s="131">
        <v>6</v>
      </c>
      <c r="B46" s="132" t="s">
        <v>250</v>
      </c>
      <c r="C46" s="168" t="s">
        <v>21</v>
      </c>
      <c r="D46" s="175" t="s">
        <v>258</v>
      </c>
      <c r="E46" s="162" t="s">
        <v>6</v>
      </c>
      <c r="F46" s="178" t="s">
        <v>206</v>
      </c>
      <c r="G46" s="162" t="s">
        <v>9</v>
      </c>
      <c r="H46" s="162">
        <v>2</v>
      </c>
      <c r="I46" s="180"/>
      <c r="J46" s="135"/>
      <c r="K46" s="135"/>
      <c r="L46" s="135"/>
    </row>
    <row r="47" spans="1:12" ht="75" x14ac:dyDescent="0.25">
      <c r="A47" s="131">
        <v>7</v>
      </c>
      <c r="B47" s="132" t="s">
        <v>251</v>
      </c>
      <c r="C47" s="161" t="s">
        <v>21</v>
      </c>
      <c r="D47" s="175" t="s">
        <v>259</v>
      </c>
      <c r="E47" s="162" t="s">
        <v>6</v>
      </c>
      <c r="F47" s="179" t="s">
        <v>206</v>
      </c>
      <c r="G47" s="162" t="s">
        <v>10</v>
      </c>
      <c r="H47" s="162">
        <v>1</v>
      </c>
      <c r="I47" s="179"/>
      <c r="J47" s="135"/>
      <c r="K47" s="135"/>
      <c r="L47" s="135"/>
    </row>
    <row r="48" spans="1:12" ht="33" customHeight="1" x14ac:dyDescent="0.25">
      <c r="A48" s="131">
        <v>8</v>
      </c>
      <c r="B48" s="132" t="s">
        <v>252</v>
      </c>
      <c r="C48" s="164" t="s">
        <v>22</v>
      </c>
      <c r="D48" s="175" t="s">
        <v>260</v>
      </c>
      <c r="E48" s="162" t="s">
        <v>6</v>
      </c>
      <c r="F48" s="179" t="s">
        <v>206</v>
      </c>
      <c r="G48" s="162" t="s">
        <v>9</v>
      </c>
      <c r="H48" s="162">
        <v>2</v>
      </c>
      <c r="I48" s="67" t="s">
        <v>46</v>
      </c>
      <c r="J48" s="135"/>
      <c r="K48" s="135"/>
      <c r="L48" s="135"/>
    </row>
    <row r="49" spans="1:12" ht="33" customHeight="1" x14ac:dyDescent="0.25">
      <c r="A49" s="176">
        <v>9</v>
      </c>
      <c r="B49" s="163" t="s">
        <v>253</v>
      </c>
      <c r="C49" s="177" t="s">
        <v>21</v>
      </c>
      <c r="D49" s="175" t="s">
        <v>261</v>
      </c>
      <c r="E49" s="162" t="s">
        <v>6</v>
      </c>
      <c r="F49" s="149" t="s">
        <v>206</v>
      </c>
      <c r="G49" s="162" t="s">
        <v>18</v>
      </c>
      <c r="H49" s="162">
        <v>3</v>
      </c>
      <c r="I49" s="149"/>
      <c r="J49" s="135"/>
      <c r="K49" s="135"/>
      <c r="L49" s="135"/>
    </row>
    <row r="50" spans="1:12" x14ac:dyDescent="0.25">
      <c r="B50" s="138"/>
      <c r="C50" s="136"/>
      <c r="D50" s="137"/>
      <c r="E50" s="137"/>
      <c r="F50" s="139"/>
      <c r="I50" s="139"/>
      <c r="J50" s="135"/>
      <c r="K50" s="135"/>
      <c r="L50" s="135"/>
    </row>
    <row r="51" spans="1:12" x14ac:dyDescent="0.25">
      <c r="B51" s="135"/>
      <c r="C51" s="276"/>
      <c r="D51" s="277"/>
      <c r="E51" s="278"/>
      <c r="F51" s="229" t="s">
        <v>211</v>
      </c>
      <c r="G51" s="230"/>
      <c r="H51" s="87">
        <f>SUMIF(F39:F49,"QC",H39:H49)</f>
        <v>1</v>
      </c>
      <c r="I51" s="88" t="s">
        <v>29</v>
      </c>
      <c r="J51" s="141"/>
      <c r="K51" s="141"/>
      <c r="L51" s="135"/>
    </row>
    <row r="52" spans="1:12" x14ac:dyDescent="0.25">
      <c r="B52" s="135"/>
      <c r="C52" s="276"/>
      <c r="D52" s="277"/>
      <c r="E52" s="278"/>
      <c r="F52" s="221" t="s">
        <v>212</v>
      </c>
      <c r="G52" s="222"/>
      <c r="H52" s="89">
        <f>SUMIF(F39:F49,"Programmer",H39:H49)</f>
        <v>33</v>
      </c>
      <c r="I52" s="90" t="s">
        <v>29</v>
      </c>
      <c r="J52" s="141"/>
      <c r="K52" s="141"/>
      <c r="L52" s="135"/>
    </row>
    <row r="53" spans="1:12" x14ac:dyDescent="0.25">
      <c r="B53" s="135"/>
      <c r="C53" s="136"/>
      <c r="D53" s="136"/>
      <c r="E53" s="135"/>
      <c r="F53" s="223" t="s">
        <v>213</v>
      </c>
      <c r="G53" s="224"/>
      <c r="H53" s="91">
        <f>SUMIF(F39:F49,"Asisten",H39:H49)</f>
        <v>0</v>
      </c>
      <c r="I53" s="92" t="s">
        <v>29</v>
      </c>
      <c r="J53" s="135"/>
      <c r="K53" s="135"/>
      <c r="L53" s="135"/>
    </row>
    <row r="54" spans="1:12" x14ac:dyDescent="0.25">
      <c r="B54" s="135"/>
      <c r="C54" s="136"/>
      <c r="D54" s="136"/>
      <c r="E54" s="135"/>
      <c r="F54" s="225" t="s">
        <v>30</v>
      </c>
      <c r="G54" s="226"/>
      <c r="H54" s="93">
        <f>SUM(H51:H53)</f>
        <v>34</v>
      </c>
      <c r="I54" s="94" t="s">
        <v>29</v>
      </c>
      <c r="J54" s="135"/>
      <c r="K54" s="135"/>
      <c r="L54" s="135"/>
    </row>
    <row r="55" spans="1:12" x14ac:dyDescent="0.25">
      <c r="F55" s="227" t="s">
        <v>158</v>
      </c>
      <c r="G55" s="228"/>
      <c r="H55" s="95">
        <f>SUMIF(I39:I49,"free support",H39:H49)</f>
        <v>2</v>
      </c>
      <c r="I55" s="96" t="s">
        <v>29</v>
      </c>
    </row>
    <row r="56" spans="1:12" x14ac:dyDescent="0.25">
      <c r="F56" s="157"/>
      <c r="G56" s="158" t="s">
        <v>159</v>
      </c>
      <c r="H56" s="159">
        <f>H54-H55</f>
        <v>32</v>
      </c>
      <c r="I56" s="160" t="s">
        <v>29</v>
      </c>
    </row>
    <row r="57" spans="1:12" x14ac:dyDescent="0.25">
      <c r="D57" s="153"/>
      <c r="E57" s="154"/>
      <c r="F57" s="151"/>
      <c r="G57" s="155"/>
      <c r="H57" s="151"/>
      <c r="I57" s="151"/>
    </row>
    <row r="58" spans="1:12" x14ac:dyDescent="0.25">
      <c r="D58" s="153"/>
      <c r="E58" s="154"/>
      <c r="F58" s="151"/>
      <c r="G58" s="155"/>
      <c r="H58" s="151"/>
      <c r="I58" s="151"/>
    </row>
    <row r="59" spans="1:12" x14ac:dyDescent="0.25">
      <c r="D59" s="153"/>
      <c r="E59" s="154"/>
      <c r="F59" s="151"/>
      <c r="G59" s="155"/>
      <c r="H59" s="151"/>
      <c r="I59" s="151"/>
    </row>
    <row r="60" spans="1:12" x14ac:dyDescent="0.25">
      <c r="D60" s="153"/>
      <c r="E60" s="154"/>
      <c r="F60" s="151"/>
      <c r="G60" s="155"/>
      <c r="H60" s="151"/>
      <c r="I60" s="151"/>
    </row>
    <row r="61" spans="1:12" ht="18.75" x14ac:dyDescent="0.25">
      <c r="A61" s="250" t="s">
        <v>160</v>
      </c>
      <c r="B61" s="250"/>
      <c r="C61" s="250"/>
      <c r="D61" s="250"/>
      <c r="E61" s="250"/>
      <c r="F61" s="250"/>
      <c r="G61" s="250"/>
      <c r="H61" s="250"/>
      <c r="I61" s="250"/>
    </row>
    <row r="62" spans="1:12" x14ac:dyDescent="0.25">
      <c r="A62" s="59"/>
      <c r="B62" s="72"/>
      <c r="C62" s="59"/>
      <c r="D62" s="59"/>
      <c r="E62" s="55"/>
      <c r="F62" s="59"/>
      <c r="G62" s="58"/>
      <c r="H62" s="58"/>
      <c r="I62" s="61"/>
    </row>
    <row r="63" spans="1:12" x14ac:dyDescent="0.25">
      <c r="A63" s="271" t="s">
        <v>3</v>
      </c>
      <c r="B63" s="271" t="s">
        <v>4</v>
      </c>
      <c r="C63" s="271"/>
      <c r="D63" s="271" t="s">
        <v>31</v>
      </c>
      <c r="E63" s="264" t="s">
        <v>19</v>
      </c>
      <c r="F63" s="265"/>
      <c r="G63" s="265"/>
      <c r="H63" s="266"/>
      <c r="I63" s="267" t="s">
        <v>42</v>
      </c>
    </row>
    <row r="64" spans="1:12" x14ac:dyDescent="0.25">
      <c r="A64" s="272"/>
      <c r="B64" s="272"/>
      <c r="C64" s="272"/>
      <c r="D64" s="272"/>
      <c r="E64" s="140" t="s">
        <v>209</v>
      </c>
      <c r="F64" s="140" t="s">
        <v>210</v>
      </c>
      <c r="G64" s="140" t="s">
        <v>2</v>
      </c>
      <c r="H64" s="152" t="s">
        <v>29</v>
      </c>
      <c r="I64" s="268"/>
    </row>
    <row r="65" spans="1:9" ht="90" x14ac:dyDescent="0.25">
      <c r="A65" s="131">
        <v>1</v>
      </c>
      <c r="B65" s="163" t="s">
        <v>263</v>
      </c>
      <c r="C65" s="131" t="s">
        <v>21</v>
      </c>
      <c r="D65" s="133" t="s">
        <v>264</v>
      </c>
      <c r="E65" s="133" t="s">
        <v>11</v>
      </c>
      <c r="F65" s="149" t="s">
        <v>206</v>
      </c>
      <c r="G65" s="133" t="s">
        <v>64</v>
      </c>
      <c r="H65" s="133">
        <v>9</v>
      </c>
      <c r="I65" s="149"/>
    </row>
    <row r="66" spans="1:9" ht="30" x14ac:dyDescent="0.25">
      <c r="A66" s="161">
        <v>2</v>
      </c>
      <c r="B66" s="181" t="s">
        <v>265</v>
      </c>
      <c r="C66" s="161" t="s">
        <v>22</v>
      </c>
      <c r="D66" s="162" t="s">
        <v>266</v>
      </c>
      <c r="E66" s="162" t="s">
        <v>11</v>
      </c>
      <c r="F66" s="149" t="s">
        <v>206</v>
      </c>
      <c r="G66" s="162" t="s">
        <v>10</v>
      </c>
      <c r="H66" s="162">
        <v>1</v>
      </c>
      <c r="I66" s="67" t="s">
        <v>46</v>
      </c>
    </row>
    <row r="67" spans="1:9" x14ac:dyDescent="0.25">
      <c r="D67" s="137"/>
      <c r="E67" s="137"/>
      <c r="F67" s="139"/>
      <c r="H67" s="139"/>
      <c r="I67" s="139"/>
    </row>
    <row r="68" spans="1:9" x14ac:dyDescent="0.25">
      <c r="E68" s="137"/>
      <c r="F68" s="229" t="s">
        <v>211</v>
      </c>
      <c r="G68" s="230"/>
      <c r="H68" s="87">
        <f>SUMIF(F65:F66,"QC",H65:H66)</f>
        <v>0</v>
      </c>
      <c r="I68" s="88" t="s">
        <v>29</v>
      </c>
    </row>
    <row r="69" spans="1:9" x14ac:dyDescent="0.25">
      <c r="D69" s="137"/>
      <c r="E69" s="137"/>
      <c r="F69" s="221" t="s">
        <v>212</v>
      </c>
      <c r="G69" s="222"/>
      <c r="H69" s="89">
        <f>SUMIF(F65:F66,"Programmer",H65:H66)</f>
        <v>10</v>
      </c>
      <c r="I69" s="90" t="s">
        <v>29</v>
      </c>
    </row>
    <row r="70" spans="1:9" x14ac:dyDescent="0.25">
      <c r="F70" s="223" t="s">
        <v>213</v>
      </c>
      <c r="G70" s="224"/>
      <c r="H70" s="91">
        <f>SUMIF(F65:F65,"Asisten",H65:H65)</f>
        <v>0</v>
      </c>
      <c r="I70" s="92" t="s">
        <v>29</v>
      </c>
    </row>
    <row r="71" spans="1:9" x14ac:dyDescent="0.25">
      <c r="F71" s="225" t="s">
        <v>30</v>
      </c>
      <c r="G71" s="226"/>
      <c r="H71" s="93">
        <f>SUM(H68:H70)</f>
        <v>10</v>
      </c>
      <c r="I71" s="94" t="s">
        <v>29</v>
      </c>
    </row>
    <row r="72" spans="1:9" x14ac:dyDescent="0.25">
      <c r="F72" s="227" t="s">
        <v>158</v>
      </c>
      <c r="G72" s="228"/>
      <c r="H72" s="95">
        <f>SUMIF(I65:I66,"free support",H65:H66)</f>
        <v>1</v>
      </c>
      <c r="I72" s="96" t="s">
        <v>29</v>
      </c>
    </row>
    <row r="73" spans="1:9" x14ac:dyDescent="0.25">
      <c r="F73" s="97"/>
      <c r="G73" s="98" t="s">
        <v>159</v>
      </c>
      <c r="H73" s="99">
        <f>H71-H72</f>
        <v>9</v>
      </c>
      <c r="I73" s="100" t="s">
        <v>29</v>
      </c>
    </row>
  </sheetData>
  <mergeCells count="41">
    <mergeCell ref="A1:I14"/>
    <mergeCell ref="A15:I18"/>
    <mergeCell ref="A19:I20"/>
    <mergeCell ref="A21:G22"/>
    <mergeCell ref="H21:H22"/>
    <mergeCell ref="I21:I22"/>
    <mergeCell ref="A36:B36"/>
    <mergeCell ref="A37:A38"/>
    <mergeCell ref="B37:B38"/>
    <mergeCell ref="C37:C38"/>
    <mergeCell ref="D37:D38"/>
    <mergeCell ref="I37:I38"/>
    <mergeCell ref="E37:H37"/>
    <mergeCell ref="B39:B40"/>
    <mergeCell ref="D39:D40"/>
    <mergeCell ref="C39:C40"/>
    <mergeCell ref="A39:A40"/>
    <mergeCell ref="B43:B44"/>
    <mergeCell ref="A43:A44"/>
    <mergeCell ref="F53:G53"/>
    <mergeCell ref="C51:C52"/>
    <mergeCell ref="D51:D52"/>
    <mergeCell ref="E51:E52"/>
    <mergeCell ref="F51:G51"/>
    <mergeCell ref="F52:G52"/>
    <mergeCell ref="D43:D44"/>
    <mergeCell ref="C43:C44"/>
    <mergeCell ref="F54:G54"/>
    <mergeCell ref="F55:G55"/>
    <mergeCell ref="A61:I61"/>
    <mergeCell ref="A63:A64"/>
    <mergeCell ref="B63:B64"/>
    <mergeCell ref="C63:C64"/>
    <mergeCell ref="D63:D64"/>
    <mergeCell ref="E63:H63"/>
    <mergeCell ref="I63:I64"/>
    <mergeCell ref="F70:G70"/>
    <mergeCell ref="F71:G71"/>
    <mergeCell ref="F72:G72"/>
    <mergeCell ref="F68:G68"/>
    <mergeCell ref="F69:G69"/>
  </mergeCells>
  <conditionalFormatting sqref="C68">
    <cfRule type="containsText" dxfId="5" priority="1" operator="containsText" text="Support">
      <formula>NOT(ISERROR(SEARCH("Support",C68)))</formula>
    </cfRule>
  </conditionalFormatting>
  <conditionalFormatting sqref="C68">
    <cfRule type="containsText" dxfId="4" priority="2" operator="containsText" text="Bug Fix">
      <formula>NOT(ISERROR(SEARCH("Bug Fix",C68)))</formula>
    </cfRule>
    <cfRule type="containsText" dxfId="3" priority="3" operator="containsText" text="Improve">
      <formula>NOT(ISERROR(SEARCH("Improve",C68)))</formula>
    </cfRule>
  </conditionalFormatting>
  <pageMargins left="0.7" right="0.7" top="0.75" bottom="0" header="0.3" footer="0.3"/>
  <pageSetup paperSize="9" pageOrder="overThenDown" orientation="landscape" horizontalDpi="360" verticalDpi="36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4"/>
  <sheetViews>
    <sheetView zoomScale="80" zoomScaleNormal="80" workbookViewId="0">
      <selection activeCell="F69" sqref="F69:G69"/>
    </sheetView>
  </sheetViews>
  <sheetFormatPr defaultRowHeight="15" x14ac:dyDescent="0.25"/>
  <cols>
    <col min="1" max="1" width="3.5703125" style="21" customWidth="1"/>
    <col min="2" max="2" width="40.42578125" style="1" customWidth="1"/>
    <col min="3" max="3" width="9.7109375" style="21" customWidth="1"/>
    <col min="4" max="4" width="16.42578125" style="21" customWidth="1"/>
    <col min="5" max="5" width="9.7109375" style="1" customWidth="1"/>
    <col min="6" max="6" width="12.7109375" style="21" customWidth="1"/>
    <col min="7" max="7" width="8.7109375" style="1" customWidth="1"/>
    <col min="8" max="8" width="9.85546875" style="1" customWidth="1"/>
    <col min="9" max="9" width="16.42578125" style="1" customWidth="1"/>
    <col min="10" max="16384" width="9.140625" style="1"/>
  </cols>
  <sheetData>
    <row r="1" spans="1:9" ht="15" customHeight="1" x14ac:dyDescent="0.25">
      <c r="A1" s="258" t="s">
        <v>61</v>
      </c>
      <c r="B1" s="259"/>
      <c r="C1" s="259"/>
      <c r="D1" s="259"/>
      <c r="E1" s="259"/>
      <c r="F1" s="259"/>
      <c r="G1" s="259"/>
      <c r="H1" s="259"/>
      <c r="I1" s="259"/>
    </row>
    <row r="2" spans="1:9" ht="15" customHeight="1" x14ac:dyDescent="0.25">
      <c r="A2" s="259"/>
      <c r="B2" s="259"/>
      <c r="C2" s="259"/>
      <c r="D2" s="259"/>
      <c r="E2" s="259"/>
      <c r="F2" s="259"/>
      <c r="G2" s="259"/>
      <c r="H2" s="259"/>
      <c r="I2" s="259"/>
    </row>
    <row r="3" spans="1:9" ht="15" customHeight="1" x14ac:dyDescent="0.25">
      <c r="A3" s="259"/>
      <c r="B3" s="259"/>
      <c r="C3" s="259"/>
      <c r="D3" s="259"/>
      <c r="E3" s="259"/>
      <c r="F3" s="259"/>
      <c r="G3" s="259"/>
      <c r="H3" s="259"/>
      <c r="I3" s="259"/>
    </row>
    <row r="4" spans="1:9" ht="15" customHeight="1" x14ac:dyDescent="0.25">
      <c r="A4" s="259"/>
      <c r="B4" s="259"/>
      <c r="C4" s="259"/>
      <c r="D4" s="259"/>
      <c r="E4" s="259"/>
      <c r="F4" s="259"/>
      <c r="G4" s="259"/>
      <c r="H4" s="259"/>
      <c r="I4" s="259"/>
    </row>
    <row r="5" spans="1:9" ht="15" customHeight="1" x14ac:dyDescent="0.25">
      <c r="A5" s="259"/>
      <c r="B5" s="259"/>
      <c r="C5" s="259"/>
      <c r="D5" s="259"/>
      <c r="E5" s="259"/>
      <c r="F5" s="259"/>
      <c r="G5" s="259"/>
      <c r="H5" s="259"/>
      <c r="I5" s="259"/>
    </row>
    <row r="6" spans="1:9" ht="15" customHeight="1" x14ac:dyDescent="0.25">
      <c r="A6" s="259"/>
      <c r="B6" s="259"/>
      <c r="C6" s="259"/>
      <c r="D6" s="259"/>
      <c r="E6" s="259"/>
      <c r="F6" s="259"/>
      <c r="G6" s="259"/>
      <c r="H6" s="259"/>
      <c r="I6" s="259"/>
    </row>
    <row r="7" spans="1:9" ht="15" customHeight="1" x14ac:dyDescent="0.25">
      <c r="A7" s="259"/>
      <c r="B7" s="259"/>
      <c r="C7" s="259"/>
      <c r="D7" s="259"/>
      <c r="E7" s="259"/>
      <c r="F7" s="259"/>
      <c r="G7" s="259"/>
      <c r="H7" s="259"/>
      <c r="I7" s="259"/>
    </row>
    <row r="8" spans="1:9" ht="15" customHeight="1" x14ac:dyDescent="0.25">
      <c r="A8" s="259"/>
      <c r="B8" s="259"/>
      <c r="C8" s="259"/>
      <c r="D8" s="259"/>
      <c r="E8" s="259"/>
      <c r="F8" s="259"/>
      <c r="G8" s="259"/>
      <c r="H8" s="259"/>
      <c r="I8" s="259"/>
    </row>
    <row r="9" spans="1:9" ht="15" customHeight="1" x14ac:dyDescent="0.25">
      <c r="A9" s="259"/>
      <c r="B9" s="259"/>
      <c r="C9" s="259"/>
      <c r="D9" s="259"/>
      <c r="E9" s="259"/>
      <c r="F9" s="259"/>
      <c r="G9" s="259"/>
      <c r="H9" s="259"/>
      <c r="I9" s="259"/>
    </row>
    <row r="10" spans="1:9" ht="15" customHeight="1" x14ac:dyDescent="0.25">
      <c r="A10" s="259"/>
      <c r="B10" s="259"/>
      <c r="C10" s="259"/>
      <c r="D10" s="259"/>
      <c r="E10" s="259"/>
      <c r="F10" s="259"/>
      <c r="G10" s="259"/>
      <c r="H10" s="259"/>
      <c r="I10" s="259"/>
    </row>
    <row r="11" spans="1:9" ht="15" customHeight="1" x14ac:dyDescent="0.25">
      <c r="A11" s="259"/>
      <c r="B11" s="259"/>
      <c r="C11" s="259"/>
      <c r="D11" s="259"/>
      <c r="E11" s="259"/>
      <c r="F11" s="259"/>
      <c r="G11" s="259"/>
      <c r="H11" s="259"/>
      <c r="I11" s="259"/>
    </row>
    <row r="12" spans="1:9" ht="15" customHeight="1" x14ac:dyDescent="0.25">
      <c r="A12" s="259"/>
      <c r="B12" s="259"/>
      <c r="C12" s="259"/>
      <c r="D12" s="259"/>
      <c r="E12" s="259"/>
      <c r="F12" s="259"/>
      <c r="G12" s="259"/>
      <c r="H12" s="259"/>
      <c r="I12" s="259"/>
    </row>
    <row r="13" spans="1:9" ht="15" customHeight="1" x14ac:dyDescent="0.25">
      <c r="A13" s="259"/>
      <c r="B13" s="259"/>
      <c r="C13" s="259"/>
      <c r="D13" s="259"/>
      <c r="E13" s="259"/>
      <c r="F13" s="259"/>
      <c r="G13" s="259"/>
      <c r="H13" s="259"/>
      <c r="I13" s="259"/>
    </row>
    <row r="14" spans="1:9" ht="15" customHeight="1" x14ac:dyDescent="0.25">
      <c r="A14" s="259"/>
      <c r="B14" s="259"/>
      <c r="C14" s="259"/>
      <c r="D14" s="259"/>
      <c r="E14" s="259"/>
      <c r="F14" s="259"/>
      <c r="G14" s="259"/>
      <c r="H14" s="259"/>
      <c r="I14" s="259"/>
    </row>
    <row r="15" spans="1:9" ht="15" customHeight="1" x14ac:dyDescent="0.25">
      <c r="A15" s="260" t="s">
        <v>32</v>
      </c>
      <c r="B15" s="260"/>
      <c r="C15" s="260"/>
      <c r="D15" s="260"/>
      <c r="E15" s="260"/>
      <c r="F15" s="260"/>
      <c r="G15" s="260"/>
      <c r="H15" s="260"/>
      <c r="I15" s="260"/>
    </row>
    <row r="16" spans="1:9" ht="15" customHeight="1" x14ac:dyDescent="0.25">
      <c r="A16" s="260"/>
      <c r="B16" s="260"/>
      <c r="C16" s="260"/>
      <c r="D16" s="260"/>
      <c r="E16" s="260"/>
      <c r="F16" s="260"/>
      <c r="G16" s="260"/>
      <c r="H16" s="260"/>
      <c r="I16" s="260"/>
    </row>
    <row r="17" spans="1:9" ht="15" customHeight="1" x14ac:dyDescent="0.25">
      <c r="A17" s="260"/>
      <c r="B17" s="260"/>
      <c r="C17" s="260"/>
      <c r="D17" s="260"/>
      <c r="E17" s="260"/>
      <c r="F17" s="260"/>
      <c r="G17" s="260"/>
      <c r="H17" s="260"/>
      <c r="I17" s="260"/>
    </row>
    <row r="18" spans="1:9" ht="15" customHeight="1" x14ac:dyDescent="0.25">
      <c r="A18" s="260"/>
      <c r="B18" s="260"/>
      <c r="C18" s="260"/>
      <c r="D18" s="260"/>
      <c r="E18" s="260"/>
      <c r="F18" s="260"/>
      <c r="G18" s="260"/>
      <c r="H18" s="260"/>
      <c r="I18" s="260"/>
    </row>
    <row r="19" spans="1:9" ht="15" customHeight="1" x14ac:dyDescent="0.25">
      <c r="A19" s="261" t="s">
        <v>268</v>
      </c>
      <c r="B19" s="261"/>
      <c r="C19" s="261"/>
      <c r="D19" s="261"/>
      <c r="E19" s="261"/>
      <c r="F19" s="261"/>
      <c r="G19" s="261"/>
      <c r="H19" s="261"/>
      <c r="I19" s="261"/>
    </row>
    <row r="20" spans="1:9" ht="15" customHeight="1" x14ac:dyDescent="0.25">
      <c r="A20" s="261"/>
      <c r="B20" s="261"/>
      <c r="C20" s="261"/>
      <c r="D20" s="261"/>
      <c r="E20" s="261"/>
      <c r="F20" s="261"/>
      <c r="G20" s="261"/>
      <c r="H20" s="261"/>
      <c r="I20" s="261"/>
    </row>
    <row r="21" spans="1:9" ht="15" customHeight="1" x14ac:dyDescent="0.25">
      <c r="A21" s="274" t="s">
        <v>243</v>
      </c>
      <c r="B21" s="274"/>
      <c r="C21" s="274"/>
      <c r="D21" s="274"/>
      <c r="E21" s="274"/>
      <c r="F21" s="274"/>
      <c r="G21" s="274"/>
      <c r="H21" s="273">
        <f>H56+H74</f>
        <v>101</v>
      </c>
      <c r="I21" s="274" t="s">
        <v>29</v>
      </c>
    </row>
    <row r="22" spans="1:9" ht="15" customHeight="1" x14ac:dyDescent="0.25">
      <c r="A22" s="274"/>
      <c r="B22" s="274"/>
      <c r="C22" s="274"/>
      <c r="D22" s="274"/>
      <c r="E22" s="274"/>
      <c r="F22" s="274"/>
      <c r="G22" s="274"/>
      <c r="H22" s="274"/>
      <c r="I22" s="274"/>
    </row>
    <row r="36" spans="1:12" ht="33.75" customHeight="1" x14ac:dyDescent="0.25">
      <c r="A36" s="275" t="s">
        <v>127</v>
      </c>
      <c r="B36" s="275"/>
    </row>
    <row r="37" spans="1:12" x14ac:dyDescent="0.25">
      <c r="A37" s="269" t="s">
        <v>3</v>
      </c>
      <c r="B37" s="271" t="s">
        <v>4</v>
      </c>
      <c r="C37" s="271"/>
      <c r="D37" s="271" t="s">
        <v>31</v>
      </c>
      <c r="E37" s="264" t="s">
        <v>19</v>
      </c>
      <c r="F37" s="265"/>
      <c r="G37" s="265"/>
      <c r="H37" s="266"/>
      <c r="I37" s="267" t="s">
        <v>42</v>
      </c>
    </row>
    <row r="38" spans="1:12" x14ac:dyDescent="0.25">
      <c r="A38" s="270"/>
      <c r="B38" s="272"/>
      <c r="C38" s="272"/>
      <c r="D38" s="272"/>
      <c r="E38" s="166" t="s">
        <v>209</v>
      </c>
      <c r="F38" s="166" t="s">
        <v>210</v>
      </c>
      <c r="G38" s="166" t="s">
        <v>2</v>
      </c>
      <c r="H38" s="71" t="s">
        <v>29</v>
      </c>
      <c r="I38" s="268"/>
    </row>
    <row r="39" spans="1:12" ht="15" customHeight="1" x14ac:dyDescent="0.25">
      <c r="A39" s="281">
        <v>1</v>
      </c>
      <c r="B39" s="308" t="s">
        <v>269</v>
      </c>
      <c r="C39" s="281" t="s">
        <v>21</v>
      </c>
      <c r="D39" s="299" t="s">
        <v>271</v>
      </c>
      <c r="E39" s="161" t="s">
        <v>6</v>
      </c>
      <c r="F39" s="161" t="s">
        <v>206</v>
      </c>
      <c r="G39" s="161" t="s">
        <v>79</v>
      </c>
      <c r="H39" s="161">
        <v>6</v>
      </c>
      <c r="I39" s="142"/>
    </row>
    <row r="40" spans="1:12" ht="15" customHeight="1" x14ac:dyDescent="0.25">
      <c r="A40" s="282"/>
      <c r="B40" s="309"/>
      <c r="C40" s="282"/>
      <c r="D40" s="300"/>
      <c r="E40" s="161" t="s">
        <v>86</v>
      </c>
      <c r="F40" s="161" t="s">
        <v>208</v>
      </c>
      <c r="G40" s="161" t="s">
        <v>43</v>
      </c>
      <c r="H40" s="161">
        <v>4</v>
      </c>
      <c r="I40" s="142"/>
    </row>
    <row r="41" spans="1:12" ht="15" customHeight="1" x14ac:dyDescent="0.25">
      <c r="A41" s="282"/>
      <c r="B41" s="309"/>
      <c r="C41" s="282"/>
      <c r="D41" s="300"/>
      <c r="E41" s="170" t="s">
        <v>81</v>
      </c>
      <c r="F41" s="170" t="s">
        <v>208</v>
      </c>
      <c r="G41" s="170" t="s">
        <v>43</v>
      </c>
      <c r="H41" s="170">
        <v>4</v>
      </c>
      <c r="I41" s="142"/>
    </row>
    <row r="42" spans="1:12" ht="15" customHeight="1" x14ac:dyDescent="0.25">
      <c r="A42" s="216"/>
      <c r="B42" s="310"/>
      <c r="C42" s="216"/>
      <c r="D42" s="301"/>
      <c r="E42" s="170" t="s">
        <v>7</v>
      </c>
      <c r="F42" s="170" t="s">
        <v>207</v>
      </c>
      <c r="G42" s="170" t="s">
        <v>10</v>
      </c>
      <c r="H42" s="170">
        <v>1</v>
      </c>
      <c r="I42" s="142"/>
    </row>
    <row r="43" spans="1:12" ht="50.1" customHeight="1" x14ac:dyDescent="0.25">
      <c r="A43" s="281">
        <v>2</v>
      </c>
      <c r="B43" s="305" t="s">
        <v>270</v>
      </c>
      <c r="C43" s="291" t="s">
        <v>21</v>
      </c>
      <c r="D43" s="302" t="s">
        <v>272</v>
      </c>
      <c r="E43" s="162" t="s">
        <v>8</v>
      </c>
      <c r="F43" s="165" t="s">
        <v>206</v>
      </c>
      <c r="G43" s="162" t="s">
        <v>273</v>
      </c>
      <c r="H43" s="162">
        <v>27</v>
      </c>
      <c r="I43" s="143"/>
    </row>
    <row r="44" spans="1:12" ht="50.1" customHeight="1" x14ac:dyDescent="0.25">
      <c r="A44" s="282"/>
      <c r="B44" s="306"/>
      <c r="C44" s="292"/>
      <c r="D44" s="303"/>
      <c r="E44" s="162" t="s">
        <v>86</v>
      </c>
      <c r="F44" s="178" t="s">
        <v>208</v>
      </c>
      <c r="G44" s="162" t="s">
        <v>282</v>
      </c>
      <c r="H44" s="162">
        <v>13</v>
      </c>
      <c r="I44" s="180"/>
    </row>
    <row r="45" spans="1:12" ht="50.1" customHeight="1" x14ac:dyDescent="0.25">
      <c r="A45" s="282"/>
      <c r="B45" s="306"/>
      <c r="C45" s="292"/>
      <c r="D45" s="303"/>
      <c r="E45" s="162" t="s">
        <v>7</v>
      </c>
      <c r="F45" s="178" t="s">
        <v>207</v>
      </c>
      <c r="G45" s="162" t="s">
        <v>70</v>
      </c>
      <c r="H45" s="162">
        <v>5</v>
      </c>
      <c r="I45" s="180"/>
      <c r="J45" s="135"/>
      <c r="K45" s="135"/>
      <c r="L45" s="135"/>
    </row>
    <row r="46" spans="1:12" ht="62.25" customHeight="1" x14ac:dyDescent="0.25">
      <c r="A46" s="216"/>
      <c r="B46" s="307"/>
      <c r="C46" s="293"/>
      <c r="D46" s="304"/>
      <c r="E46" s="162" t="s">
        <v>81</v>
      </c>
      <c r="F46" s="179" t="s">
        <v>208</v>
      </c>
      <c r="G46" s="162" t="s">
        <v>274</v>
      </c>
      <c r="H46" s="162">
        <v>12</v>
      </c>
      <c r="I46" s="179"/>
      <c r="J46" s="135"/>
      <c r="K46" s="135"/>
      <c r="L46" s="135"/>
    </row>
    <row r="47" spans="1:12" ht="15" customHeight="1" x14ac:dyDescent="0.25">
      <c r="A47" s="281">
        <v>3</v>
      </c>
      <c r="B47" s="287" t="s">
        <v>275</v>
      </c>
      <c r="C47" s="281" t="s">
        <v>21</v>
      </c>
      <c r="D47" s="302" t="s">
        <v>276</v>
      </c>
      <c r="E47" s="162" t="s">
        <v>6</v>
      </c>
      <c r="F47" s="179" t="s">
        <v>206</v>
      </c>
      <c r="G47" s="162" t="s">
        <v>9</v>
      </c>
      <c r="H47" s="162">
        <v>2</v>
      </c>
      <c r="I47" s="172"/>
      <c r="J47" s="135"/>
      <c r="K47" s="135"/>
      <c r="L47" s="135"/>
    </row>
    <row r="48" spans="1:12" ht="15" customHeight="1" x14ac:dyDescent="0.25">
      <c r="A48" s="282"/>
      <c r="B48" s="296"/>
      <c r="C48" s="282"/>
      <c r="D48" s="303"/>
      <c r="E48" s="162" t="s">
        <v>81</v>
      </c>
      <c r="F48" s="149" t="s">
        <v>208</v>
      </c>
      <c r="G48" s="162" t="s">
        <v>10</v>
      </c>
      <c r="H48" s="162">
        <v>1</v>
      </c>
      <c r="I48" s="149"/>
      <c r="J48" s="135"/>
      <c r="K48" s="135"/>
      <c r="L48" s="135"/>
    </row>
    <row r="49" spans="1:12" ht="15" customHeight="1" x14ac:dyDescent="0.25">
      <c r="A49" s="216"/>
      <c r="B49" s="215"/>
      <c r="C49" s="216"/>
      <c r="D49" s="304"/>
      <c r="E49" s="171" t="s">
        <v>277</v>
      </c>
      <c r="F49" s="149" t="s">
        <v>206</v>
      </c>
      <c r="G49" s="171" t="s">
        <v>9</v>
      </c>
      <c r="H49" s="171">
        <v>2</v>
      </c>
      <c r="I49" s="149"/>
      <c r="J49" s="135"/>
      <c r="K49" s="135"/>
      <c r="L49" s="135"/>
    </row>
    <row r="50" spans="1:12" x14ac:dyDescent="0.25">
      <c r="B50" s="138"/>
      <c r="C50" s="136"/>
      <c r="D50" s="137"/>
      <c r="E50" s="137"/>
      <c r="F50" s="139"/>
      <c r="I50" s="139"/>
      <c r="J50" s="135"/>
      <c r="K50" s="135"/>
      <c r="L50" s="135"/>
    </row>
    <row r="51" spans="1:12" x14ac:dyDescent="0.25">
      <c r="B51" s="135"/>
      <c r="C51" s="276"/>
      <c r="D51" s="277"/>
      <c r="E51" s="278"/>
      <c r="F51" s="229" t="s">
        <v>211</v>
      </c>
      <c r="G51" s="230"/>
      <c r="H51" s="87">
        <f>SUMIF(F39:F49,"QC",H39:H49)</f>
        <v>6</v>
      </c>
      <c r="I51" s="88" t="s">
        <v>29</v>
      </c>
      <c r="J51" s="169"/>
      <c r="K51" s="169"/>
      <c r="L51" s="135"/>
    </row>
    <row r="52" spans="1:12" x14ac:dyDescent="0.25">
      <c r="B52" s="135"/>
      <c r="C52" s="276"/>
      <c r="D52" s="277"/>
      <c r="E52" s="278"/>
      <c r="F52" s="221" t="s">
        <v>212</v>
      </c>
      <c r="G52" s="222"/>
      <c r="H52" s="89">
        <f>SUMIF(F39:F49,"Programmer",H39:H49)</f>
        <v>37</v>
      </c>
      <c r="I52" s="90" t="s">
        <v>29</v>
      </c>
      <c r="J52" s="169"/>
      <c r="K52" s="169"/>
      <c r="L52" s="135"/>
    </row>
    <row r="53" spans="1:12" x14ac:dyDescent="0.25">
      <c r="B53" s="135"/>
      <c r="C53" s="136"/>
      <c r="D53" s="136"/>
      <c r="E53" s="135"/>
      <c r="F53" s="223" t="s">
        <v>213</v>
      </c>
      <c r="G53" s="224"/>
      <c r="H53" s="91">
        <f>SUMIF(F39:F48,"Asisten",H39:H48)</f>
        <v>34</v>
      </c>
      <c r="I53" s="92" t="s">
        <v>29</v>
      </c>
      <c r="J53" s="135"/>
      <c r="K53" s="135"/>
      <c r="L53" s="135"/>
    </row>
    <row r="54" spans="1:12" x14ac:dyDescent="0.25">
      <c r="B54" s="135"/>
      <c r="C54" s="136"/>
      <c r="D54" s="136"/>
      <c r="E54" s="135"/>
      <c r="F54" s="225" t="s">
        <v>30</v>
      </c>
      <c r="G54" s="226"/>
      <c r="H54" s="93">
        <f>SUM(H51:H53)</f>
        <v>77</v>
      </c>
      <c r="I54" s="94" t="s">
        <v>29</v>
      </c>
      <c r="J54" s="135"/>
      <c r="K54" s="135"/>
      <c r="L54" s="135"/>
    </row>
    <row r="55" spans="1:12" x14ac:dyDescent="0.25">
      <c r="F55" s="227" t="s">
        <v>158</v>
      </c>
      <c r="G55" s="228"/>
      <c r="H55" s="95">
        <f>SUMIF(I39:I47,"free support",H39:H47)</f>
        <v>0</v>
      </c>
      <c r="I55" s="96" t="s">
        <v>29</v>
      </c>
    </row>
    <row r="56" spans="1:12" x14ac:dyDescent="0.25">
      <c r="F56" s="157"/>
      <c r="G56" s="158" t="s">
        <v>159</v>
      </c>
      <c r="H56" s="159">
        <f>H54-H55</f>
        <v>77</v>
      </c>
      <c r="I56" s="160" t="s">
        <v>29</v>
      </c>
    </row>
    <row r="57" spans="1:12" x14ac:dyDescent="0.25">
      <c r="D57" s="153"/>
      <c r="E57" s="154"/>
      <c r="F57" s="151"/>
      <c r="G57" s="155"/>
      <c r="H57" s="151"/>
      <c r="I57" s="151"/>
    </row>
    <row r="58" spans="1:12" x14ac:dyDescent="0.25">
      <c r="D58" s="153"/>
      <c r="E58" s="154"/>
      <c r="F58" s="151"/>
      <c r="G58" s="155"/>
      <c r="H58" s="151"/>
      <c r="I58" s="151"/>
    </row>
    <row r="59" spans="1:12" x14ac:dyDescent="0.25">
      <c r="D59" s="153"/>
      <c r="E59" s="154"/>
      <c r="F59" s="151"/>
      <c r="G59" s="155"/>
      <c r="H59" s="151"/>
      <c r="I59" s="151"/>
    </row>
    <row r="60" spans="1:12" x14ac:dyDescent="0.25">
      <c r="D60" s="153"/>
      <c r="E60" s="154"/>
      <c r="F60" s="151"/>
      <c r="G60" s="155"/>
      <c r="H60" s="151"/>
      <c r="I60" s="151"/>
    </row>
    <row r="61" spans="1:12" ht="18.75" x14ac:dyDescent="0.25">
      <c r="A61" s="250" t="s">
        <v>160</v>
      </c>
      <c r="B61" s="250"/>
      <c r="C61" s="250"/>
      <c r="D61" s="250"/>
      <c r="E61" s="250"/>
      <c r="F61" s="250"/>
      <c r="G61" s="250"/>
      <c r="H61" s="250"/>
      <c r="I61" s="250"/>
    </row>
    <row r="62" spans="1:12" x14ac:dyDescent="0.25">
      <c r="A62" s="59"/>
      <c r="B62" s="72"/>
      <c r="C62" s="59"/>
      <c r="D62" s="59"/>
      <c r="E62" s="55"/>
      <c r="F62" s="59"/>
      <c r="G62" s="58"/>
      <c r="H62" s="58"/>
      <c r="I62" s="61"/>
    </row>
    <row r="63" spans="1:12" x14ac:dyDescent="0.25">
      <c r="A63" s="271" t="s">
        <v>3</v>
      </c>
      <c r="B63" s="271" t="s">
        <v>4</v>
      </c>
      <c r="C63" s="271"/>
      <c r="D63" s="271" t="s">
        <v>31</v>
      </c>
      <c r="E63" s="264" t="s">
        <v>19</v>
      </c>
      <c r="F63" s="265"/>
      <c r="G63" s="265"/>
      <c r="H63" s="266"/>
      <c r="I63" s="267" t="s">
        <v>42</v>
      </c>
    </row>
    <row r="64" spans="1:12" x14ac:dyDescent="0.25">
      <c r="A64" s="272"/>
      <c r="B64" s="272"/>
      <c r="C64" s="272"/>
      <c r="D64" s="272"/>
      <c r="E64" s="167" t="s">
        <v>209</v>
      </c>
      <c r="F64" s="167" t="s">
        <v>210</v>
      </c>
      <c r="G64" s="167" t="s">
        <v>2</v>
      </c>
      <c r="H64" s="152" t="s">
        <v>29</v>
      </c>
      <c r="I64" s="268"/>
    </row>
    <row r="65" spans="1:9" ht="50.1" customHeight="1" x14ac:dyDescent="0.25">
      <c r="A65" s="281">
        <v>1</v>
      </c>
      <c r="B65" s="287" t="s">
        <v>278</v>
      </c>
      <c r="C65" s="281" t="s">
        <v>21</v>
      </c>
      <c r="D65" s="283" t="s">
        <v>264</v>
      </c>
      <c r="E65" s="162" t="s">
        <v>11</v>
      </c>
      <c r="F65" s="149" t="s">
        <v>206</v>
      </c>
      <c r="G65" s="162" t="s">
        <v>281</v>
      </c>
      <c r="H65" s="162">
        <v>21</v>
      </c>
      <c r="I65" s="149"/>
    </row>
    <row r="66" spans="1:9" ht="60" customHeight="1" x14ac:dyDescent="0.25">
      <c r="A66" s="216"/>
      <c r="B66" s="215"/>
      <c r="C66" s="216"/>
      <c r="D66" s="217"/>
      <c r="E66" s="171" t="s">
        <v>86</v>
      </c>
      <c r="F66" s="149" t="s">
        <v>208</v>
      </c>
      <c r="G66" s="171" t="s">
        <v>18</v>
      </c>
      <c r="H66" s="171">
        <v>3</v>
      </c>
      <c r="I66" s="149"/>
    </row>
    <row r="67" spans="1:9" ht="30" x14ac:dyDescent="0.25">
      <c r="A67" s="161">
        <v>2</v>
      </c>
      <c r="B67" s="181" t="s">
        <v>280</v>
      </c>
      <c r="C67" s="161" t="s">
        <v>22</v>
      </c>
      <c r="D67" s="162" t="s">
        <v>279</v>
      </c>
      <c r="E67" s="162" t="s">
        <v>11</v>
      </c>
      <c r="F67" s="149" t="s">
        <v>206</v>
      </c>
      <c r="G67" s="162" t="s">
        <v>18</v>
      </c>
      <c r="H67" s="162">
        <v>3</v>
      </c>
      <c r="I67" s="67" t="s">
        <v>46</v>
      </c>
    </row>
    <row r="68" spans="1:9" x14ac:dyDescent="0.25">
      <c r="D68" s="137"/>
      <c r="E68" s="137"/>
      <c r="F68" s="139"/>
      <c r="H68" s="139"/>
      <c r="I68" s="139"/>
    </row>
    <row r="69" spans="1:9" x14ac:dyDescent="0.25">
      <c r="E69" s="137"/>
      <c r="F69" s="229" t="s">
        <v>211</v>
      </c>
      <c r="G69" s="230"/>
      <c r="H69" s="87">
        <f>SUMIF(F65:F67,"QC",H65:H67)</f>
        <v>0</v>
      </c>
      <c r="I69" s="88" t="s">
        <v>29</v>
      </c>
    </row>
    <row r="70" spans="1:9" x14ac:dyDescent="0.25">
      <c r="D70" s="137"/>
      <c r="E70" s="137"/>
      <c r="F70" s="221" t="s">
        <v>212</v>
      </c>
      <c r="G70" s="222"/>
      <c r="H70" s="89">
        <f>SUMIF(F65:F67,"Programmer",H65:H67)</f>
        <v>24</v>
      </c>
      <c r="I70" s="90" t="s">
        <v>29</v>
      </c>
    </row>
    <row r="71" spans="1:9" x14ac:dyDescent="0.25">
      <c r="F71" s="223" t="s">
        <v>213</v>
      </c>
      <c r="G71" s="224"/>
      <c r="H71" s="91">
        <f>SUMIF(F65:F67,"Asisten",H65:H67)</f>
        <v>3</v>
      </c>
      <c r="I71" s="92" t="s">
        <v>29</v>
      </c>
    </row>
    <row r="72" spans="1:9" x14ac:dyDescent="0.25">
      <c r="F72" s="225" t="s">
        <v>30</v>
      </c>
      <c r="G72" s="226"/>
      <c r="H72" s="93">
        <f>SUM(H69:H71)</f>
        <v>27</v>
      </c>
      <c r="I72" s="94" t="s">
        <v>29</v>
      </c>
    </row>
    <row r="73" spans="1:9" x14ac:dyDescent="0.25">
      <c r="F73" s="227" t="s">
        <v>158</v>
      </c>
      <c r="G73" s="228"/>
      <c r="H73" s="95">
        <f>SUMIF(I65:I67,"free support",H65:H67)</f>
        <v>3</v>
      </c>
      <c r="I73" s="96" t="s">
        <v>29</v>
      </c>
    </row>
    <row r="74" spans="1:9" x14ac:dyDescent="0.25">
      <c r="F74" s="97"/>
      <c r="G74" s="98" t="s">
        <v>159</v>
      </c>
      <c r="H74" s="99">
        <f>H72-H73</f>
        <v>24</v>
      </c>
      <c r="I74" s="100" t="s">
        <v>29</v>
      </c>
    </row>
  </sheetData>
  <mergeCells count="49">
    <mergeCell ref="F69:G69"/>
    <mergeCell ref="F70:G70"/>
    <mergeCell ref="F71:G71"/>
    <mergeCell ref="F72:G72"/>
    <mergeCell ref="F73:G73"/>
    <mergeCell ref="F54:G54"/>
    <mergeCell ref="F55:G55"/>
    <mergeCell ref="A61:I61"/>
    <mergeCell ref="A63:A64"/>
    <mergeCell ref="B63:B64"/>
    <mergeCell ref="C63:C64"/>
    <mergeCell ref="D63:D64"/>
    <mergeCell ref="E63:H63"/>
    <mergeCell ref="I63:I64"/>
    <mergeCell ref="F53:G53"/>
    <mergeCell ref="I37:I38"/>
    <mergeCell ref="E37:H37"/>
    <mergeCell ref="B43:B46"/>
    <mergeCell ref="A43:A46"/>
    <mergeCell ref="C43:C46"/>
    <mergeCell ref="D43:D46"/>
    <mergeCell ref="B39:B42"/>
    <mergeCell ref="C51:C52"/>
    <mergeCell ref="D51:D52"/>
    <mergeCell ref="E51:E52"/>
    <mergeCell ref="F51:G51"/>
    <mergeCell ref="F52:G52"/>
    <mergeCell ref="A36:B36"/>
    <mergeCell ref="A37:A38"/>
    <mergeCell ref="B37:B38"/>
    <mergeCell ref="C37:C38"/>
    <mergeCell ref="D37:D38"/>
    <mergeCell ref="A1:I14"/>
    <mergeCell ref="A15:I18"/>
    <mergeCell ref="A19:I20"/>
    <mergeCell ref="A21:G22"/>
    <mergeCell ref="H21:H22"/>
    <mergeCell ref="I21:I22"/>
    <mergeCell ref="A65:A66"/>
    <mergeCell ref="B65:B66"/>
    <mergeCell ref="C65:C66"/>
    <mergeCell ref="D65:D66"/>
    <mergeCell ref="A39:A42"/>
    <mergeCell ref="C39:C42"/>
    <mergeCell ref="D39:D42"/>
    <mergeCell ref="A47:A49"/>
    <mergeCell ref="B47:B49"/>
    <mergeCell ref="C47:C49"/>
    <mergeCell ref="D47:D49"/>
  </mergeCells>
  <conditionalFormatting sqref="C69">
    <cfRule type="containsText" dxfId="2" priority="1" operator="containsText" text="Support">
      <formula>NOT(ISERROR(SEARCH("Support",C69)))</formula>
    </cfRule>
  </conditionalFormatting>
  <conditionalFormatting sqref="C69">
    <cfRule type="containsText" dxfId="1" priority="2" operator="containsText" text="Bug Fix">
      <formula>NOT(ISERROR(SEARCH("Bug Fix",C69)))</formula>
    </cfRule>
    <cfRule type="containsText" dxfId="0" priority="3" operator="containsText" text="Improve">
      <formula>NOT(ISERROR(SEARCH("Improve",C69)))</formula>
    </cfRule>
  </conditionalFormatting>
  <pageMargins left="0.7" right="0.7" top="0.75" bottom="0" header="0.3" footer="0.3"/>
  <pageSetup paperSize="9" pageOrder="overThenDown" orientation="landscape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Laporan Aug 18</vt:lpstr>
      <vt:lpstr>Laporan Sept 18</vt:lpstr>
      <vt:lpstr>Laporan Okt 18</vt:lpstr>
      <vt:lpstr>Laporan Okt 18 (new)</vt:lpstr>
      <vt:lpstr>Laporan Nov 18</vt:lpstr>
      <vt:lpstr>Laporan Des 18</vt:lpstr>
      <vt:lpstr>Laporan Jan 19</vt:lpstr>
      <vt:lpstr>'Laporan Okt 18 (new)'!Print_Area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Michelle1st</dc:creator>
  <cp:lastModifiedBy>MIchelle Firstiant</cp:lastModifiedBy>
  <cp:lastPrinted>2019-02-07T01:20:08Z</cp:lastPrinted>
  <dcterms:created xsi:type="dcterms:W3CDTF">2018-03-01T02:05:45Z</dcterms:created>
  <dcterms:modified xsi:type="dcterms:W3CDTF">2019-02-07T01:20:51Z</dcterms:modified>
</cp:coreProperties>
</file>