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ublish\timah-pangkalpinang\archive\"/>
    </mc:Choice>
  </mc:AlternateContent>
  <bookViews>
    <workbookView xWindow="0" yWindow="0" windowWidth="20175" windowHeight="5805" firstSheet="4" activeTab="6"/>
  </bookViews>
  <sheets>
    <sheet name="Penyesuaian Aplikasi" sheetId="2" r:id="rId1"/>
    <sheet name="Penyesuaian Security" sheetId="1" r:id="rId2"/>
    <sheet name="Penambahan" sheetId="3" r:id="rId3"/>
    <sheet name="Timeline" sheetId="9" r:id="rId4"/>
    <sheet name="Perhitungan Harga" sheetId="8" r:id="rId5"/>
    <sheet name="UAT Mobile" sheetId="15" r:id="rId6"/>
    <sheet name="ManDays" sheetId="10" r:id="rId7"/>
  </sheets>
  <definedNames>
    <definedName name="_xlnm.Print_Area" localSheetId="6">ManDays!$A$152:$N$270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0" i="10" l="1"/>
  <c r="K270" i="10"/>
  <c r="M196" i="10"/>
  <c r="K196" i="10"/>
  <c r="N270" i="10" l="1"/>
  <c r="N196" i="10"/>
  <c r="A138" i="10"/>
  <c r="A152" i="10" l="1"/>
  <c r="O105" i="10" l="1"/>
  <c r="O104" i="10"/>
  <c r="A124" i="10"/>
  <c r="O106" i="10" l="1"/>
  <c r="A102" i="10"/>
  <c r="M88" i="10" l="1"/>
  <c r="M86" i="10"/>
  <c r="M85" i="10"/>
  <c r="M84" i="10"/>
  <c r="M83" i="10"/>
  <c r="M79" i="10"/>
  <c r="M78" i="10"/>
  <c r="M100" i="10"/>
  <c r="A77" i="10" l="1"/>
  <c r="A59" i="10"/>
  <c r="E3" i="8" l="1"/>
  <c r="E19" i="8"/>
  <c r="E18" i="8"/>
  <c r="E17" i="8"/>
  <c r="E16" i="8"/>
  <c r="E15" i="8"/>
  <c r="E21" i="8" s="1"/>
  <c r="E23" i="8" s="1"/>
  <c r="E22" i="8" l="1"/>
  <c r="E80" i="3"/>
  <c r="E7" i="8"/>
  <c r="E6" i="8"/>
  <c r="E5" i="8"/>
  <c r="E4" i="8"/>
  <c r="E2" i="8"/>
  <c r="E10" i="8" l="1"/>
  <c r="E9" i="8"/>
  <c r="E11" i="8" s="1"/>
  <c r="E81" i="3" l="1"/>
  <c r="E82" i="3" s="1"/>
  <c r="C37" i="1" l="1"/>
  <c r="C38" i="1" s="1"/>
  <c r="C40" i="1" s="1"/>
  <c r="C41" i="1" s="1"/>
  <c r="C34" i="1"/>
  <c r="C35" i="1" s="1"/>
  <c r="N219" i="10"/>
  <c r="K2" i="10"/>
  <c r="K219" i="10"/>
  <c r="M219" i="10"/>
</calcChain>
</file>

<file path=xl/sharedStrings.xml><?xml version="1.0" encoding="utf-8"?>
<sst xmlns="http://schemas.openxmlformats.org/spreadsheetml/2006/main" count="2259" uniqueCount="704">
  <si>
    <t>Agenda Surat</t>
  </si>
  <si>
    <t>Agenda Surat Keluar (Eksternal+Internal)</t>
  </si>
  <si>
    <t>Disposisi</t>
  </si>
  <si>
    <t>Mobile</t>
  </si>
  <si>
    <t>List Revisi Tahap 3 TEO TIMAH</t>
  </si>
  <si>
    <t>minggu</t>
  </si>
  <si>
    <t>hari kerja</t>
  </si>
  <si>
    <t>Web (1 developer)</t>
  </si>
  <si>
    <t>Total estimasi pengerjaan (pembulatan)</t>
  </si>
  <si>
    <t>Security</t>
  </si>
  <si>
    <t>Mobile + QC + Security (1 developer)</t>
  </si>
  <si>
    <t>Bad Session Management:</t>
  </si>
  <si>
    <t>Leads to IDOR:</t>
  </si>
  <si>
    <t>Penghapusan informasi systempath pada setiap respon api</t>
  </si>
  <si>
    <t>Unrestricted Files Upload:</t>
  </si>
  <si>
    <t>Konfigurasi filetype upload dipindahkan</t>
  </si>
  <si>
    <t>Weak Password Quality:</t>
  </si>
  <si>
    <t>Penggantian password untuk user server</t>
  </si>
  <si>
    <t>Unencrypted Database Connection String:</t>
  </si>
  <si>
    <t>-</t>
  </si>
  <si>
    <t>Improper Acccess Control:</t>
  </si>
  <si>
    <t>Pemberlakuan verifikasi session dan role</t>
  </si>
  <si>
    <t>Insecure Cookies Attribute at Application:</t>
  </si>
  <si>
    <t>Unlimited Password Guessing Attack at Application:</t>
  </si>
  <si>
    <t>skip</t>
  </si>
  <si>
    <t>User Credentials and Its Data are Sent in Plaintext:</t>
  </si>
  <si>
    <t>Pemberlakuan verifikasi session dan role terhadap setiap akses API</t>
  </si>
  <si>
    <t>Pemberian proteksi pada direct access pada filepath dokumen upload</t>
  </si>
  <si>
    <t>End to end encryption</t>
  </si>
  <si>
    <t>Menambahkan konfigurasi parameter `secure` pada cookie</t>
  </si>
  <si>
    <t>Menambahkan fitur captcha jika user gagal 3x</t>
  </si>
  <si>
    <t>Menambahkan fitur delay login jika user gagal login 6x</t>
  </si>
  <si>
    <t>Penanda untuk atribut prioritas surat eksternal</t>
  </si>
  <si>
    <t>Menampilkan status surat pada korespondensi eksternal</t>
  </si>
  <si>
    <t>Flag terima berkas, tampil mulai dari awal distribusi surat (ekspedisi)</t>
  </si>
  <si>
    <t>Surat Rahasia, berkas tidak tampil ketika surat berstatus rahasia</t>
  </si>
  <si>
    <t>Pembeda jenis surat pada Surat Masuk untuk Surat Eksternal/Internal</t>
  </si>
  <si>
    <t>Ekspedisi Surat Eksternal ada pemberian status Surat "Selesai"</t>
  </si>
  <si>
    <t xml:space="preserve"> </t>
  </si>
  <si>
    <t>Penanda untuk atribut prioritas surat internal</t>
  </si>
  <si>
    <t>Menampilkan status surat pada korespondensi internal</t>
  </si>
  <si>
    <t>Tambah status revisi pada konsep surat</t>
  </si>
  <si>
    <t>Live Edit, pembuatan konsep surat langsung dari aplikasi</t>
  </si>
  <si>
    <t>History perubahan koreksi konsep surat</t>
  </si>
  <si>
    <t>Disposisi Rahasia, perintah</t>
  </si>
  <si>
    <t>Penyesuaian Cabut Disposisi, fitur cabut untuk penerima disposisi</t>
  </si>
  <si>
    <t>Penyesuaian status disposisi "dicabut" (untuk pengirim dan penerima disposisi)</t>
  </si>
  <si>
    <t>Pencabutan disposisi tercatat di ekspedisi</t>
  </si>
  <si>
    <t>Laporan Presentase Surat Selesai</t>
  </si>
  <si>
    <t>Chart Naskah Masuk</t>
  </si>
  <si>
    <t>Chart Naskah Ditindak lanjuti</t>
  </si>
  <si>
    <t>Naskah Hold</t>
  </si>
  <si>
    <t>Naskah Top Urgent</t>
  </si>
  <si>
    <t>Laporan Rekap Masa Retensi Arsip</t>
  </si>
  <si>
    <t>Penyesuaian fitur asistensi monitoring untuk Delegasi / PLT</t>
  </si>
  <si>
    <t>Modul Surat External</t>
  </si>
  <si>
    <t>Modul Surat Internal</t>
  </si>
  <si>
    <t>Modul Konsep Surat</t>
  </si>
  <si>
    <t>Modul Disposisi</t>
  </si>
  <si>
    <t>Modul Pelaporan Surat</t>
  </si>
  <si>
    <t>Modul Asistensi Monitoring</t>
  </si>
  <si>
    <t>Daftar penyesuaian Aplikasi (termasuk di MoU)</t>
  </si>
  <si>
    <t>Editor Dokumen Lengkap seperti Office Word PC/Mobile</t>
  </si>
  <si>
    <t>Integrasi Database Pegawai jadi satu database APLIKASI</t>
  </si>
  <si>
    <t>Menambahkan Field Dari di Surat Internal Keluar</t>
  </si>
  <si>
    <t>Penambahan inputan alamat di surat keluar eksternal</t>
  </si>
  <si>
    <t>done</t>
  </si>
  <si>
    <t>hari</t>
  </si>
  <si>
    <t>status</t>
  </si>
  <si>
    <t>Reposisi Agenda Surat : Dari, Nomor Surat, Perihal</t>
  </si>
  <si>
    <t>Tanda bintang untuk isian wajib</t>
  </si>
  <si>
    <t>Surat nomor dan perihal tampil di Resi</t>
  </si>
  <si>
    <t>Pilihan Pembeda Jenis surat untuk Agenda Internal dan Eksternal</t>
  </si>
  <si>
    <t>No Agenda dapat diisi selain angka</t>
  </si>
  <si>
    <t>Penyesuaian status “Belum Didistribusikan” menjadi “Draft”</t>
  </si>
  <si>
    <t>Sistem booking nomor pada Agenda Surat Keluar</t>
  </si>
  <si>
    <t>Sistem Pembuatan Agenda Surat Keluar tanpa penyetuju</t>
  </si>
  <si>
    <t>Sistem Penomoran disisipkan untuk Agenda Backdated</t>
  </si>
  <si>
    <t>Sistem Penomoran terpusat dan tidak terpusat</t>
  </si>
  <si>
    <t>Penomoran surat memakai 4 digit angka</t>
  </si>
  <si>
    <t>Penyesuaian status “Tolak” menjadi “Revisi”</t>
  </si>
  <si>
    <t>Agenda Keluar yang telah ditolak dapat direvisi dan dikirimkan kembali</t>
  </si>
  <si>
    <t>Laporan Rekapitulasi Korespondensi Surat Eksternal Per Unit (PDF)</t>
  </si>
  <si>
    <t>Laporan Agenda Surat Masuk Internal Per Unit (PDF)</t>
  </si>
  <si>
    <t>Laporan Agenda Surat Keluar Internal Per Unit (PDF)</t>
  </si>
  <si>
    <t>Penyesuaian pesan atau alert action</t>
  </si>
  <si>
    <t>Fitur</t>
  </si>
  <si>
    <t>direktory</t>
  </si>
  <si>
    <t>lab</t>
  </si>
  <si>
    <t>Penambahan 2</t>
  </si>
  <si>
    <t>Penambahan 1</t>
  </si>
  <si>
    <t>(3 April 2018)</t>
  </si>
  <si>
    <t>Penambahan 3</t>
  </si>
  <si>
    <t>Pengaturan</t>
  </si>
  <si>
    <t>Menu dan reminder Agenda Surat Belum Ditindaklanjuti (Pembuat)</t>
  </si>
  <si>
    <t>Penerima otomatis pada menu transfer/distribusi (internal)</t>
  </si>
  <si>
    <t>Disposisi Ketika Selesai Teruskan Harus kembali ke menu disposisi</t>
  </si>
  <si>
    <t>Bisa Download manual Book</t>
  </si>
  <si>
    <t>Language</t>
  </si>
  <si>
    <t>Ganti label Tindakan jadi Respon</t>
  </si>
  <si>
    <t>Ganti label Beranda jadi Tasks / Home</t>
  </si>
  <si>
    <t>Ketika Revisi bisa edit penerima dan atribut surat</t>
  </si>
  <si>
    <t>Pembatalan disposisi masih bisa dilihat di mobile</t>
  </si>
  <si>
    <t>Disposisi yang telah dibatalkan tampil namun tidak bisa teruskan disposisi</t>
  </si>
  <si>
    <t>cek</t>
  </si>
  <si>
    <t>Filter Pelaksana Harian Sesuai dengan Hirarki Unit (Kecuali Admin)</t>
  </si>
  <si>
    <t>Pilihan cetak kop di Dokumen Preview</t>
  </si>
  <si>
    <t>Shortcut Agenda yang dikirim (sent items)</t>
  </si>
  <si>
    <t>(dalam hitungan minggu)</t>
  </si>
  <si>
    <t>pengajuan ke</t>
  </si>
  <si>
    <t>Ganti label Disetujui jadi Terkirim</t>
  </si>
  <si>
    <t>Koreksi Surat</t>
  </si>
  <si>
    <t>Pelaporan</t>
  </si>
  <si>
    <t>Core</t>
  </si>
  <si>
    <t>Multi Asistensi Monitoring</t>
  </si>
  <si>
    <t>Reposisi pada Disposisi</t>
  </si>
  <si>
    <t>Penyesuaian bahasa label</t>
  </si>
  <si>
    <t>Testing dan Quality Control</t>
  </si>
  <si>
    <t>Dokumen Watermark Surat saat masih Draft Mobile</t>
  </si>
  <si>
    <t>Dokumen Watermark Surat saat masih Draft PC</t>
  </si>
  <si>
    <t>2 org</t>
  </si>
  <si>
    <t>1 org</t>
  </si>
  <si>
    <t>ngubah database</t>
  </si>
  <si>
    <t>Peningkatan Real Time Notifikasi</t>
  </si>
  <si>
    <t>bulan</t>
  </si>
  <si>
    <t>Personil</t>
  </si>
  <si>
    <t>Biaya</t>
  </si>
  <si>
    <t>Bulan</t>
  </si>
  <si>
    <t>Jumlah</t>
  </si>
  <si>
    <t>Project manajer dan analis</t>
  </si>
  <si>
    <t>Ahli Quality Control dan Tester</t>
  </si>
  <si>
    <t>Ahli Programmer/Developer (Web)</t>
  </si>
  <si>
    <t>Ahli Programmer/Developer (Mobile)</t>
  </si>
  <si>
    <t>Asisten Developer</t>
  </si>
  <si>
    <t>(harga real, lengkap)</t>
  </si>
  <si>
    <t>(harga ideal, tanpa asisten)</t>
  </si>
  <si>
    <t>(harga net, tanpa asisten, tanpa QC)</t>
  </si>
  <si>
    <t>Sistem Analis</t>
  </si>
  <si>
    <t>Project manajer</t>
  </si>
  <si>
    <t>Agenda Keluar yang telah ditolak dapat direvisi dan dikirim kembali (melanjutkan dari penambahan sebelumnya)</t>
  </si>
  <si>
    <t>Multi Asistensi Monitoring (melanjutkan dari penambahan sebelumnya)</t>
  </si>
  <si>
    <t>Menambahkan kolom 'Dari' di Surat Internal Keluar</t>
  </si>
  <si>
    <t>Perubahan label 'Disetujui' jadi 'Terkirim'</t>
  </si>
  <si>
    <t>Penambahan inputan 'Alamat' di Surat Keluar Eksternal</t>
  </si>
  <si>
    <t>Peningkatan real time notifikasi</t>
  </si>
  <si>
    <t>Peningkatan fungsi toolbar editor online dokumen</t>
  </si>
  <si>
    <t>Integrasi sumber data (pegawai, unit, jabatan) dengan aplikasi HCM PT Timah</t>
  </si>
  <si>
    <t>Disposisi yang telah dibatalkan masih bisa dilihat</t>
  </si>
  <si>
    <t>Setelah meneruskan disposisi kembali ke panel disposisi</t>
  </si>
  <si>
    <t>Perubahan label 'Tindakan' jadi 'Respon'</t>
  </si>
  <si>
    <t>Perubahan label 'Beranda' jadi 'Home'</t>
  </si>
  <si>
    <t>Bisa download manual book melalui mobile</t>
  </si>
  <si>
    <t>Ketika revisi bisa edit penerima dan atribut surat</t>
  </si>
  <si>
    <t>published</t>
  </si>
  <si>
    <t>versi</t>
  </si>
  <si>
    <r>
      <t>v4.0.18131</t>
    </r>
    <r>
      <rPr>
        <vertAlign val="superscript"/>
        <sz val="11"/>
        <color rgb="FFFF0000"/>
        <rFont val="Calibri"/>
        <family val="2"/>
        <scheme val="minor"/>
      </rPr>
      <t>1</t>
    </r>
  </si>
  <si>
    <r>
      <rPr>
        <vertAlign val="superscript"/>
        <sz val="11"/>
        <color rgb="FFFF0000"/>
        <rFont val="Calibri"/>
        <family val="2"/>
        <scheme val="minor"/>
      </rPr>
      <t>1</t>
    </r>
    <r>
      <rPr>
        <sz val="11"/>
        <color theme="1"/>
        <rFont val="Calibri"/>
        <family val="2"/>
        <scheme val="minor"/>
      </rPr>
      <t xml:space="preserve"> mobile diambil dari versi 4.1 di published sebagai versi v4.0.18152 tapi pada aplikasi mobile tertulis v4.0.18131</t>
    </r>
  </si>
  <si>
    <r>
      <t>v4.0.18152.teo</t>
    </r>
    <r>
      <rPr>
        <vertAlign val="superscript"/>
        <sz val="11"/>
        <color rgb="FFFF0000"/>
        <rFont val="Calibri"/>
        <family val="2"/>
        <scheme val="minor"/>
      </rPr>
      <t>2</t>
    </r>
  </si>
  <si>
    <r>
      <rPr>
        <vertAlign val="superscript"/>
        <sz val="11"/>
        <color rgb="FFFF0000"/>
        <rFont val="Calibri"/>
        <family val="2"/>
        <scheme val="minor"/>
      </rPr>
      <t>2</t>
    </r>
    <r>
      <rPr>
        <sz val="11"/>
        <color theme="1"/>
        <rFont val="Calibri"/>
        <family val="2"/>
        <scheme val="minor"/>
      </rPr>
      <t xml:space="preserve"> aplikasi web diambil dari incubator v4.0.18152 tapi diberi beberapa fitur tambahan yang nanti nya dimasukkan ke v4.1</t>
    </r>
  </si>
  <si>
    <t>PS:</t>
  </si>
  <si>
    <r>
      <t>Menu surat terkirim (sent items)</t>
    </r>
    <r>
      <rPr>
        <vertAlign val="superscript"/>
        <sz val="11"/>
        <color rgb="FFFF0000"/>
        <rFont val="Calibri"/>
        <family val="2"/>
        <scheme val="minor"/>
      </rPr>
      <t>3</t>
    </r>
  </si>
  <si>
    <r>
      <t>Inputan penerima terisi otomatis pada menu transfer/distribusi (internal)</t>
    </r>
    <r>
      <rPr>
        <vertAlign val="superscript"/>
        <sz val="11"/>
        <color rgb="FFFF0000"/>
        <rFont val="Calibri"/>
        <family val="2"/>
        <scheme val="minor"/>
      </rPr>
      <t>4</t>
    </r>
  </si>
  <si>
    <r>
      <rPr>
        <vertAlign val="superscript"/>
        <sz val="11"/>
        <color rgb="FFFF0000"/>
        <rFont val="Calibri"/>
        <family val="2"/>
        <scheme val="minor"/>
      </rPr>
      <t>4</t>
    </r>
    <r>
      <rPr>
        <sz val="11"/>
        <color theme="1"/>
        <rFont val="Calibri"/>
        <family val="2"/>
        <scheme val="minor"/>
      </rPr>
      <t xml:space="preserve"> ketika akan distribusi masuk internal langsung terisi sesuai dengan penerima di keluar internal nya</t>
    </r>
  </si>
  <si>
    <r>
      <t>Notif agenda menampilkan data sesuai dengan informasi nya</t>
    </r>
    <r>
      <rPr>
        <vertAlign val="superscript"/>
        <sz val="11"/>
        <color rgb="FFFF0000"/>
        <rFont val="Calibri"/>
        <family val="2"/>
        <scheme val="minor"/>
      </rPr>
      <t>5</t>
    </r>
  </si>
  <si>
    <r>
      <rPr>
        <vertAlign val="superscript"/>
        <sz val="11"/>
        <color rgb="FFFF0000"/>
        <rFont val="Calibri"/>
        <family val="2"/>
        <scheme val="minor"/>
      </rPr>
      <t>5</t>
    </r>
    <r>
      <rPr>
        <sz val="11"/>
        <color theme="1"/>
        <rFont val="Calibri"/>
        <family val="2"/>
        <scheme val="minor"/>
      </rPr>
      <t xml:space="preserve"> notif agenda panel kiri menampilkan sesuai dengan notif nya. Contoh notif agenda belum ditindak lanjuti ketika diklik akan langsung menampilkan list agenda dengan tampilan data mana yang belum ditindaklanjuti</t>
    </r>
  </si>
  <si>
    <r>
      <rPr>
        <vertAlign val="superscript"/>
        <sz val="11"/>
        <color rgb="FFFF0000"/>
        <rFont val="Calibri"/>
        <family val="2"/>
        <scheme val="minor"/>
      </rPr>
      <t>6</t>
    </r>
    <r>
      <rPr>
        <sz val="11"/>
        <color theme="1"/>
        <rFont val="Calibri"/>
        <family val="2"/>
        <scheme val="minor"/>
      </rPr>
      <t xml:space="preserve"> ketika dokumen di preview muncul pilihan untuk menggunakan atau tidak menggunakan kop untuk di cetak</t>
    </r>
  </si>
  <si>
    <r>
      <t>Filter Pelaksana Harian sesuai dengan hirarki unit (Kecuali Admin)</t>
    </r>
    <r>
      <rPr>
        <vertAlign val="superscript"/>
        <sz val="11"/>
        <color rgb="FFFF0000"/>
        <rFont val="Calibri"/>
        <family val="2"/>
        <scheme val="minor"/>
      </rPr>
      <t>7</t>
    </r>
  </si>
  <si>
    <r>
      <rPr>
        <vertAlign val="superscript"/>
        <sz val="11"/>
        <color rgb="FFFF0000"/>
        <rFont val="Calibri"/>
        <family val="2"/>
        <scheme val="minor"/>
      </rPr>
      <t>7</t>
    </r>
    <r>
      <rPr>
        <sz val="11"/>
        <color theme="1"/>
        <rFont val="Calibri"/>
        <family val="2"/>
        <scheme val="minor"/>
      </rPr>
      <t xml:space="preserve"> pilihan asisten nya dibatasi sesuai dengan hirarki unit nya, kecuali admin. Mekanisme pembatasan hakakses di tab popup penerima</t>
    </r>
  </si>
  <si>
    <r>
      <t>Dokumen watermark surat saat masih draft</t>
    </r>
    <r>
      <rPr>
        <vertAlign val="superscript"/>
        <sz val="11"/>
        <color rgb="FFFF0000"/>
        <rFont val="Calibri"/>
        <family val="2"/>
        <scheme val="minor"/>
      </rPr>
      <t>8</t>
    </r>
  </si>
  <si>
    <r>
      <rPr>
        <vertAlign val="superscript"/>
        <sz val="11"/>
        <color rgb="FFFF0000"/>
        <rFont val="Calibri"/>
        <family val="2"/>
        <scheme val="minor"/>
      </rPr>
      <t>8</t>
    </r>
    <r>
      <rPr>
        <sz val="11"/>
        <color theme="1"/>
        <rFont val="Calibri"/>
        <family val="2"/>
        <scheme val="minor"/>
      </rPr>
      <t xml:space="preserve"> muncul tulisan 'Draft'di tengah online dok ketika surat belum di setujui, hilang ketika sudah</t>
    </r>
  </si>
  <si>
    <t>tanggal</t>
  </si>
  <si>
    <r>
      <t>Auto start aplikasi setelah booting mobile</t>
    </r>
    <r>
      <rPr>
        <vertAlign val="superscript"/>
        <sz val="11"/>
        <color theme="5" tint="-0.249977111117893"/>
        <rFont val="Calibri"/>
        <family val="2"/>
        <scheme val="minor"/>
      </rPr>
      <t>9</t>
    </r>
  </si>
  <si>
    <r>
      <rPr>
        <vertAlign val="superscript"/>
        <sz val="11"/>
        <color theme="5" tint="-0.249977111117893"/>
        <rFont val="Calibri"/>
        <family val="2"/>
        <scheme val="minor"/>
      </rPr>
      <t>9</t>
    </r>
    <r>
      <rPr>
        <sz val="11"/>
        <color theme="1"/>
        <rFont val="Calibri"/>
        <family val="2"/>
        <scheme val="minor"/>
      </rPr>
      <t xml:space="preserve"> ditambahkan dari email</t>
    </r>
  </si>
  <si>
    <t>Penyesuaian Manual Book</t>
  </si>
  <si>
    <t>No</t>
  </si>
  <si>
    <t>Deskripsi</t>
  </si>
  <si>
    <t>Developer</t>
  </si>
  <si>
    <t>tim TIMAH</t>
  </si>
  <si>
    <t>WA</t>
  </si>
  <si>
    <t>Dimas R.</t>
  </si>
  <si>
    <t>Michelle</t>
  </si>
  <si>
    <t>Luqni</t>
  </si>
  <si>
    <t>2 hari</t>
  </si>
  <si>
    <t>1 hari</t>
  </si>
  <si>
    <t>Adi N.</t>
  </si>
  <si>
    <t>langsung</t>
  </si>
  <si>
    <t>Perbaikan sorter pada Nota Dinas di Pelaksana Harian</t>
  </si>
  <si>
    <t>Perbaikan tampilan kepala unit kerja setelah ubah pada fitur Unit Kerja</t>
  </si>
  <si>
    <t>Perbaikan tampilan unit kerja setelah ubah pada fitur Jabatan</t>
  </si>
  <si>
    <t>Penambahan Fitur Multi Asistensi (Web)</t>
  </si>
  <si>
    <t>Penambahan Fitur Multi Asistensi (Mobile)</t>
  </si>
  <si>
    <t>Penambahan Fitur Alamat Surat (Web)</t>
  </si>
  <si>
    <t>Penambahan Fitur Alamat Surat (Mobile)</t>
  </si>
  <si>
    <t>Penambahan Penerima Otomatis pada Transfer/Distribusi Surat Internal</t>
  </si>
  <si>
    <t>Penambahan Fitur Kunci Disposisi yang Dibatalkan (Web)</t>
  </si>
  <si>
    <t>Penambahan Fitur Kunci Disposisi yang Dibatalkan (Mobile)</t>
  </si>
  <si>
    <t>3 hari</t>
  </si>
  <si>
    <t>Report/Request</t>
  </si>
  <si>
    <t>By</t>
  </si>
  <si>
    <t>Media</t>
  </si>
  <si>
    <t>Tanggal</t>
  </si>
  <si>
    <t>Pengerjaan</t>
  </si>
  <si>
    <t>Status</t>
  </si>
  <si>
    <t>Perubahan tampilan berkas pada surat dengan tab (Mobile)</t>
  </si>
  <si>
    <t>Pak Parikesit</t>
  </si>
  <si>
    <t>Tambah jenis surat 'Surat Umum'</t>
  </si>
  <si>
    <t>Pak Ihya</t>
  </si>
  <si>
    <t>Bu Dista Febri</t>
  </si>
  <si>
    <t>Improve</t>
  </si>
  <si>
    <t>Bug Fix</t>
  </si>
  <si>
    <t>Menu surat terkirim (sent items)</t>
  </si>
  <si>
    <t>Inputan penerima terisi otomatis pada menu transfer/distribusi (internal)</t>
  </si>
  <si>
    <t>Notif agenda menampilkan data sesuai dengan informasi nya</t>
  </si>
  <si>
    <t>playground</t>
  </si>
  <si>
    <t>Online dokumen dapat didownload dalam PDF</t>
  </si>
  <si>
    <t>Online dokumen dapat di download dalam bentuk PDF (Mobile)</t>
  </si>
  <si>
    <t>Online dokumen dapat di download dalam bentuk PDF (Web)</t>
  </si>
  <si>
    <t>Content</t>
  </si>
  <si>
    <t>Variabel tembusan pada pilihan template</t>
  </si>
  <si>
    <t>E. Hoggy</t>
  </si>
  <si>
    <t>Removed</t>
  </si>
  <si>
    <t>0 hari</t>
  </si>
  <si>
    <t>Tgl Selesai</t>
  </si>
  <si>
    <t>Tgl Mulai</t>
  </si>
  <si>
    <t>Pencarian staf berdasarkan jabatan (Mobile)</t>
  </si>
  <si>
    <t>Variable nilai online dokumen dgn template Memo</t>
  </si>
  <si>
    <t>1 jam</t>
  </si>
  <si>
    <t>Testing dan upload penyesuaian variable template Memo</t>
  </si>
  <si>
    <t>Eko Dedy</t>
  </si>
  <si>
    <t>Update (upload) TEO dan testing</t>
  </si>
  <si>
    <t>2 jam</t>
  </si>
  <si>
    <t>8 jam</t>
  </si>
  <si>
    <t>Ket</t>
  </si>
  <si>
    <t>Tipe</t>
  </si>
  <si>
    <r>
      <t xml:space="preserve">Uploaded
</t>
    </r>
    <r>
      <rPr>
        <sz val="10"/>
        <color theme="1"/>
        <rFont val="Calibri"/>
        <family val="2"/>
        <scheme val="minor"/>
      </rPr>
      <t>22-Juli-2018</t>
    </r>
  </si>
  <si>
    <r>
      <t xml:space="preserve">Uploaded
</t>
    </r>
    <r>
      <rPr>
        <sz val="10"/>
        <color theme="1"/>
        <rFont val="Calibri"/>
        <family val="2"/>
        <scheme val="minor"/>
      </rPr>
      <t>1-Agustus-2018</t>
    </r>
  </si>
  <si>
    <r>
      <t xml:space="preserve">Uploaded
</t>
    </r>
    <r>
      <rPr>
        <sz val="10"/>
        <color theme="1"/>
        <rFont val="Calibri"/>
        <family val="2"/>
        <scheme val="minor"/>
      </rPr>
      <t>4-Agustus-2018</t>
    </r>
  </si>
  <si>
    <r>
      <t xml:space="preserve">Uploaded
</t>
    </r>
    <r>
      <rPr>
        <sz val="10"/>
        <color theme="1"/>
        <rFont val="Calibri"/>
        <family val="2"/>
        <scheme val="minor"/>
      </rPr>
      <t>6-Agustus-2018</t>
    </r>
  </si>
  <si>
    <r>
      <t xml:space="preserve">Uploaded
</t>
    </r>
    <r>
      <rPr>
        <sz val="10"/>
        <color theme="1"/>
        <rFont val="Calibri"/>
        <family val="2"/>
        <scheme val="minor"/>
      </rPr>
      <t>10-Agustus-2018</t>
    </r>
  </si>
  <si>
    <t>Pak Ihya 
(lwt E. Hoggy)</t>
  </si>
  <si>
    <t>Pak Ihya 
(lwt Eko Dedy)</t>
  </si>
  <si>
    <t>4 hari</t>
  </si>
  <si>
    <t>Disposisi tdk bs dibuka ketika fail prioritas</t>
  </si>
  <si>
    <t>Upload berkas PDF dibaca sebagai other</t>
  </si>
  <si>
    <t>Pak Ridha A.</t>
  </si>
  <si>
    <t>Cron email</t>
  </si>
  <si>
    <t>Peringatan prioritas disposisi</t>
  </si>
  <si>
    <r>
      <t xml:space="preserve">Uploaded
</t>
    </r>
    <r>
      <rPr>
        <sz val="10"/>
        <color theme="1"/>
        <rFont val="Calibri"/>
        <family val="2"/>
        <scheme val="minor"/>
      </rPr>
      <t>14-Agustus-2018</t>
    </r>
  </si>
  <si>
    <t>Support</t>
  </si>
  <si>
    <t>Unit kewenangan di Korespondensi</t>
  </si>
  <si>
    <t>Uploaded to GPlay
15-Agustus-2018</t>
  </si>
  <si>
    <r>
      <t xml:space="preserve">Kop muncul di dokumen preview setelah surat disetujui </t>
    </r>
    <r>
      <rPr>
        <vertAlign val="superscript"/>
        <sz val="11"/>
        <color rgb="FFFF0000"/>
        <rFont val="Calibri"/>
        <family val="2"/>
        <scheme val="minor"/>
      </rPr>
      <t>6</t>
    </r>
  </si>
  <si>
    <t>Uploaded to Dev
16-Agustus-2018</t>
  </si>
  <si>
    <t>Support backup dan pengecekan aplikasi mobile</t>
  </si>
  <si>
    <t>Grup Timah</t>
  </si>
  <si>
    <t>Selesai</t>
  </si>
  <si>
    <t>3.5 jam</t>
  </si>
  <si>
    <t>Memo persetujuan tidak urut fail buat nomor surat</t>
  </si>
  <si>
    <t>Penomoran backdate fail</t>
  </si>
  <si>
    <t>Tombol online dokumen fail</t>
  </si>
  <si>
    <t>Update production</t>
  </si>
  <si>
    <t>build debug fileopener2</t>
  </si>
  <si>
    <t>Uploaded</t>
  </si>
  <si>
    <t>Menambahkan kolom 'Dari' di Surat Internal Keluar (sudah tersedia)</t>
  </si>
  <si>
    <r>
      <rPr>
        <vertAlign val="superscript"/>
        <sz val="11"/>
        <color rgb="FFFF0000"/>
        <rFont val="Calibri"/>
        <family val="2"/>
        <scheme val="minor"/>
      </rPr>
      <t>3</t>
    </r>
    <r>
      <rPr>
        <sz val="11"/>
        <color theme="1"/>
        <rFont val="Calibri"/>
        <family val="2"/>
        <scheme val="minor"/>
      </rPr>
      <t xml:space="preserve"> memakai fitur riwayat, diubah nama saja (languageable)</t>
    </r>
  </si>
  <si>
    <t>Notifikasi untuk update ketika aplikasi ada update (build debug)</t>
  </si>
  <si>
    <t>Perbaikan server notifikasi mobile</t>
  </si>
  <si>
    <t>debug tls1.2 (mobile)</t>
  </si>
  <si>
    <t>Sesuai kebutuhan mobile</t>
  </si>
  <si>
    <t>Support cek kepala unit kerja</t>
  </si>
  <si>
    <t>Improve UX mobile</t>
  </si>
  <si>
    <t>Pak Budi</t>
  </si>
  <si>
    <t>Email</t>
  </si>
  <si>
    <t>4 jam</t>
  </si>
  <si>
    <t>uploaded</t>
  </si>
  <si>
    <t>Penyesuaian logo Timah TEO di Google Play</t>
  </si>
  <si>
    <t>Email dan WA</t>
  </si>
  <si>
    <t>19-Aug-2018
11:00 - 13:30</t>
  </si>
  <si>
    <t>19-Aug-2018
15:30 - 16:30</t>
  </si>
  <si>
    <t>20 Agustus 2018
13:00 - 18:00</t>
  </si>
  <si>
    <t>23-Aug-2018
19:30</t>
  </si>
  <si>
    <t>5.5 jam</t>
  </si>
  <si>
    <t>24-Aug-2018
01:00</t>
  </si>
  <si>
    <t>5 jam</t>
  </si>
  <si>
    <t>Penyesuaian fitur download file PDF (Android 5+)</t>
  </si>
  <si>
    <t>Menampilkan info size berkas</t>
  </si>
  <si>
    <t>Print persetujuan internal</t>
  </si>
  <si>
    <t>Atribut surat Tampil semua (aktif/nonaktif)</t>
  </si>
  <si>
    <t>Penambahan note tambahan untuk disposisi yg terkirim</t>
  </si>
  <si>
    <t>List tindakan/log, reformat respon</t>
  </si>
  <si>
    <t>Tampilkan tindakan pada ekspedisi dan uraian</t>
  </si>
  <si>
    <t>Menu Asistensi hilang ketika tidak ada role</t>
  </si>
  <si>
    <r>
      <t xml:space="preserve">Atur pelaksana harian butuh konfirmasi </t>
    </r>
    <r>
      <rPr>
        <b/>
        <sz val="11"/>
        <color rgb="FF000000"/>
        <rFont val="Calibri"/>
        <family val="2"/>
        <scheme val="minor"/>
      </rPr>
      <t>&amp;</t>
    </r>
    <r>
      <rPr>
        <sz val="11"/>
        <color rgb="FF000000"/>
        <rFont val="Calibri"/>
        <family val="2"/>
        <scheme val="minor"/>
      </rPr>
      <t xml:space="preserve"> batasi dg level jabatan (selevel dan dibawahnya)</t>
    </r>
  </si>
  <si>
    <t>Report expedisi (merged)</t>
  </si>
  <si>
    <t>Arahan disposisi diberikan kotak kuning</t>
  </si>
  <si>
    <t>Tombol Lihat urutan diganti menjadi “lihat urutan arahan”</t>
  </si>
  <si>
    <t>Tombol Lihat jumlah user ditampilkan angka</t>
  </si>
  <si>
    <t>Menampilkan detail status pada “Penerima Lain”</t>
  </si>
  <si>
    <t>Kemudahan tambah user ketika forward disposisi</t>
  </si>
  <si>
    <t>Tambah padding untuk penerima terakhir pada list (semua list)</t>
  </si>
  <si>
    <t>Perubahan label terima berkas menjadi “berkas fisik disertakan”</t>
  </si>
  <si>
    <t>Asistensi diubah jadi “PGS”</t>
  </si>
  <si>
    <t>Tembusan (list other penerima) bisa tampil</t>
  </si>
  <si>
    <t>Filter lebih komplit dan deskriptif untuk mobile</t>
  </si>
  <si>
    <t>Search lebih komplit untuk mobile</t>
  </si>
  <si>
    <t>Notifikasi alert setiap belum baca (kondisional peruser)</t>
  </si>
  <si>
    <t>Prioritas disposisi pada mobile</t>
  </si>
  <si>
    <t>Muncul alert jika notifikasi sistem tidak aktif</t>
  </si>
  <si>
    <t>Disable akses ketika plt</t>
  </si>
  <si>
    <t>Tunning speed database</t>
  </si>
  <si>
    <t>Penomoran abnormal</t>
  </si>
  <si>
    <t>Bu Citra</t>
  </si>
  <si>
    <r>
      <t>Download data terinput dalam file excel</t>
    </r>
    <r>
      <rPr>
        <vertAlign val="superscript"/>
        <sz val="11"/>
        <color rgb="FFFF0000"/>
        <rFont val="Calibri"/>
        <family val="2"/>
        <scheme val="minor"/>
      </rPr>
      <t>10</t>
    </r>
  </si>
  <si>
    <r>
      <rPr>
        <vertAlign val="superscript"/>
        <sz val="11"/>
        <color rgb="FFFF3300"/>
        <rFont val="Calibri"/>
        <family val="2"/>
        <scheme val="minor"/>
      </rPr>
      <t>10</t>
    </r>
    <r>
      <rPr>
        <sz val="11"/>
        <color theme="1"/>
        <rFont val="Calibri"/>
        <family val="2"/>
        <scheme val="minor"/>
      </rPr>
      <t xml:space="preserve"> ditambahkan dari WA oleh Pak Parikesit</t>
    </r>
  </si>
  <si>
    <r>
      <rPr>
        <vertAlign val="superscript"/>
        <sz val="11"/>
        <color rgb="FFFF0000"/>
        <rFont val="Calibri"/>
        <family val="2"/>
        <scheme val="minor"/>
      </rPr>
      <t>11</t>
    </r>
    <r>
      <rPr>
        <sz val="11"/>
        <color theme="1"/>
        <rFont val="Calibri"/>
        <family val="2"/>
        <scheme val="minor"/>
      </rPr>
      <t xml:space="preserve"> ketika mas Adi dan mas Husna ke Jakarta</t>
    </r>
  </si>
  <si>
    <r>
      <t>Design mock-up UI dan UX mobile</t>
    </r>
    <r>
      <rPr>
        <vertAlign val="superscript"/>
        <sz val="11"/>
        <color rgb="FFFF0000"/>
        <rFont val="Calibri"/>
        <family val="2"/>
        <scheme val="minor"/>
      </rPr>
      <t>11</t>
    </r>
  </si>
  <si>
    <r>
      <t>Penyesuaian UI dan UX mobile</t>
    </r>
    <r>
      <rPr>
        <sz val="11"/>
        <color rgb="FF2F5496"/>
        <rFont val="Calibri"/>
        <family val="2"/>
        <scheme val="minor"/>
      </rPr>
      <t>*</t>
    </r>
    <r>
      <rPr>
        <vertAlign val="superscript"/>
        <sz val="11"/>
        <color rgb="FFFF0000"/>
        <rFont val="Calibri"/>
        <family val="2"/>
        <scheme val="minor"/>
      </rPr>
      <t>11</t>
    </r>
  </si>
  <si>
    <r>
      <t>Fungsi tombol back</t>
    </r>
    <r>
      <rPr>
        <vertAlign val="superscript"/>
        <sz val="11"/>
        <color rgb="FFFF0000"/>
        <rFont val="Calibri"/>
        <family val="2"/>
        <scheme val="minor"/>
      </rPr>
      <t>11</t>
    </r>
  </si>
  <si>
    <r>
      <t>Pengaturan foto, ringtone, background menu</t>
    </r>
    <r>
      <rPr>
        <vertAlign val="superscript"/>
        <sz val="11"/>
        <color rgb="FFFF0000"/>
        <rFont val="Calibri"/>
        <family val="2"/>
        <scheme val="minor"/>
      </rPr>
      <t>11</t>
    </r>
  </si>
  <si>
    <r>
      <t>Konfirmasi pengiriman disposisi</t>
    </r>
    <r>
      <rPr>
        <vertAlign val="superscript"/>
        <sz val="11"/>
        <color rgb="FFFF0000"/>
        <rFont val="Calibri"/>
        <family val="2"/>
        <scheme val="minor"/>
      </rPr>
      <t>11</t>
    </r>
  </si>
  <si>
    <r>
      <t>Notif bawah ketika pengiriman berhasil</t>
    </r>
    <r>
      <rPr>
        <vertAlign val="superscript"/>
        <sz val="11"/>
        <color rgb="FFFF0000"/>
        <rFont val="Calibri"/>
        <family val="2"/>
        <scheme val="minor"/>
      </rPr>
      <t>11</t>
    </r>
  </si>
  <si>
    <r>
      <t>Notifikasi update aplikasi</t>
    </r>
    <r>
      <rPr>
        <vertAlign val="superscript"/>
        <sz val="11"/>
        <color rgb="FFFF0000"/>
        <rFont val="Calibri"/>
        <family val="2"/>
        <scheme val="minor"/>
      </rPr>
      <t>11</t>
    </r>
  </si>
  <si>
    <r>
      <t>Disposisi tidak perlu diberi balasan kecuali butuh revisi</t>
    </r>
    <r>
      <rPr>
        <vertAlign val="superscript"/>
        <sz val="11"/>
        <color rgb="FFFF0000"/>
        <rFont val="Calibri"/>
        <family val="2"/>
        <scheme val="minor"/>
      </rPr>
      <t>11</t>
    </r>
  </si>
  <si>
    <r>
      <t>Menampilkan info surat terkirim (tgl) pada draft</t>
    </r>
    <r>
      <rPr>
        <vertAlign val="superscript"/>
        <sz val="11"/>
        <color rgb="FFFF0000"/>
        <rFont val="Calibri"/>
        <family val="2"/>
        <scheme val="minor"/>
      </rPr>
      <t>13</t>
    </r>
  </si>
  <si>
    <r>
      <rPr>
        <vertAlign val="superscript"/>
        <sz val="11"/>
        <color rgb="FFFF0000"/>
        <rFont val="Calibri"/>
        <family val="2"/>
        <scheme val="minor"/>
      </rPr>
      <t>13</t>
    </r>
    <r>
      <rPr>
        <sz val="11"/>
        <color theme="1"/>
        <rFont val="Calibri"/>
        <family val="2"/>
        <scheme val="minor"/>
      </rPr>
      <t xml:space="preserve"> Dari sisi korektor bisa melihat real time surat (terkirim atau belum nya)</t>
    </r>
  </si>
  <si>
    <t>Tooltip/marque untuk judul berkas yg panjang</t>
  </si>
  <si>
    <t>Tindakan/respon (language)</t>
  </si>
  <si>
    <t>v4.0.18368</t>
  </si>
  <si>
    <t xml:space="preserve">Menampilkan info surat (real time tanggal terkirim) </t>
  </si>
  <si>
    <t>Tampil status viewer aktif/nonaktif dari sisi pimpinan (PLT)</t>
  </si>
  <si>
    <t>Atur PGS dari mobile (dgn sistem PIN)</t>
  </si>
  <si>
    <t>Close ekspedisi (kecuali tembusan)(content)</t>
  </si>
  <si>
    <t>1.5 hari</t>
  </si>
  <si>
    <t>Rubrik penyetuju tidak sesuai di hasil penomoran</t>
  </si>
  <si>
    <t>Modul Beranda</t>
  </si>
  <si>
    <t>Modul Surat Masuk</t>
  </si>
  <si>
    <t>Membaca Surat</t>
  </si>
  <si>
    <t>Preview Berkas Terlampir (Image, Online Dokumen)</t>
  </si>
  <si>
    <t>Download Berkas Terlampir</t>
  </si>
  <si>
    <t>Meneruskan Surat</t>
  </si>
  <si>
    <t>Membaca Disposisi</t>
  </si>
  <si>
    <t>Meneruskan Disposisi</t>
  </si>
  <si>
    <t>Membatalkan Disposisi</t>
  </si>
  <si>
    <t>Modul Nota Dinas</t>
  </si>
  <si>
    <t>Membaca Nota Dinas</t>
  </si>
  <si>
    <t>Meneruskan Nota Dinas</t>
  </si>
  <si>
    <t>Membatalkan Nota Dinas</t>
  </si>
  <si>
    <t>Modul Riwayat (Surat Terkirim)</t>
  </si>
  <si>
    <t>Riwayat Pengiriman Aktif</t>
  </si>
  <si>
    <t>Riwayat Pengiriman Dibatalkan</t>
  </si>
  <si>
    <t>Modul Koreksi Surat</t>
  </si>
  <si>
    <t>Persetujuan Surat</t>
  </si>
  <si>
    <t>Status Koreksi</t>
  </si>
  <si>
    <t>Modul Pelaksana Harian</t>
  </si>
  <si>
    <t>Surat Masuk</t>
  </si>
  <si>
    <t>Nota Dinas</t>
  </si>
  <si>
    <t>Modul Pengaturan</t>
  </si>
  <si>
    <t>Pengaturan Profil</t>
  </si>
  <si>
    <t>Pengaturan Server</t>
  </si>
  <si>
    <t>Ubah Sandi</t>
  </si>
  <si>
    <t>Penambahan Fitur Tahap 1</t>
  </si>
  <si>
    <t>Multi Asisten</t>
  </si>
  <si>
    <t>Alamat Surat</t>
  </si>
  <si>
    <t>Penambahan Fitur Tahap 2</t>
  </si>
  <si>
    <t>Perubahan label 'Tindakan' menjadi 'Respon'</t>
  </si>
  <si>
    <t>Perubahan label 'Beranda' menjadi 'Home'</t>
  </si>
  <si>
    <t>Tampilan untuk Disposisi yang telah dibatalkan</t>
  </si>
  <si>
    <t>Tombol back setelah meneruskan kembali ke panel disposisi</t>
  </si>
  <si>
    <t>Watermark untuk berkas surat draft (pada fitur "Koreksi Surat")</t>
  </si>
  <si>
    <t>Download manual book melalui mobile</t>
  </si>
  <si>
    <t>Design mock-up UI dan UX mobile</t>
  </si>
  <si>
    <t>Penyesuaian UI dan UX mobile</t>
  </si>
  <si>
    <t>Penyesuaian menu "Surat Masuk", "Nota Dinas", "Disposisi" menjadi "Kotak Masuk"</t>
  </si>
  <si>
    <t>Penyesuaian menu "Surat Terkirim" menjadi "Terkirim"</t>
  </si>
  <si>
    <t>Penyesuaian menu "Koreksi Surat" menjadi "Draf"</t>
  </si>
  <si>
    <t>Penyesuaian menu "Pelaksana Harian" menjadi "PGS"</t>
  </si>
  <si>
    <t>Peningkatan fungsi tombol back</t>
  </si>
  <si>
    <t>Pengaturan foto, ringtone dan background menu</t>
  </si>
  <si>
    <t>Konfirmasi pengiriman disposisi</t>
  </si>
  <si>
    <t>Notifikasi bawah ketika pengiriman berhasil</t>
  </si>
  <si>
    <t>Notifikasi update aplikasi</t>
  </si>
  <si>
    <t>Disposisi tidak perlu diberi balasan kecuali butuh revisi</t>
  </si>
  <si>
    <t>Notifikasi untuk disposisi yang sudah dibaca oleh penerima untuk pengirim</t>
  </si>
  <si>
    <t>Auto start aplikasi setelah booting mobile</t>
  </si>
  <si>
    <t>Note tambahan untuk disposisi yg terkirim</t>
  </si>
  <si>
    <t>Menampilkan info surat terkirim (real time tanggal terkirim) pada draft</t>
  </si>
  <si>
    <t>Wrap untuk judul berkas yg panjang</t>
  </si>
  <si>
    <t>Filter lebih lengkap dan deskriptif</t>
  </si>
  <si>
    <t>Pencarian lebih lengkap</t>
  </si>
  <si>
    <t>Menampilkan info size pada berkas</t>
  </si>
  <si>
    <t>Label "Perintah" menjadi "Arahan"</t>
  </si>
  <si>
    <t>Arahan disposisi diberikan icon</t>
  </si>
  <si>
    <t>Tampilan ekspedisi surat dengan label “Lihat Urutan Arahan”</t>
  </si>
  <si>
    <t>Daftar penerima disposisi lain dengan label "Penerima Lain"</t>
  </si>
  <si>
    <t>Menampilkan jumlah penerima pada tombol "Penerima Lain"</t>
  </si>
  <si>
    <t>Menampilkan detail status per penerima pada “Penerima Lain”</t>
  </si>
  <si>
    <t>Menu Asistensi tampil sesuai hak akses user (hide ketika tidak ada)</t>
  </si>
  <si>
    <t>Notifikasi alert (pengingat) setiap belum baca surat baru (kondisional per-user)</t>
  </si>
  <si>
    <t>Alert ketika notifikasi sistem tidak aktif</t>
  </si>
  <si>
    <t>Tampilan log tindakan/respon</t>
  </si>
  <si>
    <t>Perubahan label "Asistensi" menjadi “PGS”</t>
  </si>
  <si>
    <t>Disable akses ketika mempunyai PLT aktif</t>
  </si>
  <si>
    <t>Pengaturan PGS dari mobile</t>
  </si>
  <si>
    <t>Konfirmasi permintaan PGS</t>
  </si>
  <si>
    <t>Pembatasan PGS sesuai level jabatan</t>
  </si>
  <si>
    <t>Tampilan keterangan tembusan pada daftar penerima</t>
  </si>
  <si>
    <t>Tampilkan tindakan/respon dan uraian pada ekspedisi</t>
  </si>
  <si>
    <t>Perubahan label "Tindakan" menjadi "Respon"</t>
  </si>
  <si>
    <t>Tampilan status aktif/nonaktif dari sisi pimpinan (PLT)</t>
  </si>
  <si>
    <t>UJI COBA</t>
  </si>
  <si>
    <t>STATUS</t>
  </si>
  <si>
    <t>BERHASIL/GAGAL</t>
  </si>
  <si>
    <t>DIUJI OLEH</t>
  </si>
  <si>
    <t>ESTIMASI SELESAI</t>
  </si>
  <si>
    <t>Penomoran untuk kirim dan setujui kode eselon masih salah (tidak merujuk ke penyutuju yang dimaksud)</t>
  </si>
  <si>
    <t>Pembuatan surat tanpa penyetuju, penomoran masih salah (submit simpan dan setujui)</t>
  </si>
  <si>
    <t>Penomoran terpusat/tidak terpusat sesuai jenis surat</t>
  </si>
  <si>
    <t>Booking nomor ketika simpan draft</t>
  </si>
  <si>
    <t>Fitur Penomoran:</t>
  </si>
  <si>
    <t>Format penomoran mengandung rubrik unit penyetuju</t>
  </si>
  <si>
    <t>Tampil nomor otomatis ketika surat selesai disetujui</t>
  </si>
  <si>
    <t>Report Bug: (Maret 2018)</t>
  </si>
  <si>
    <t>laporan</t>
  </si>
  <si>
    <t>25 hari</t>
  </si>
  <si>
    <t>20 hari kerja efektif + 42.5 jam lembur (5 hari)</t>
  </si>
  <si>
    <t>4 hari akumulasi, krna tidak full, terpotong dgn tugas lain</t>
  </si>
  <si>
    <t>15 hari</t>
  </si>
  <si>
    <t>9 hari</t>
  </si>
  <si>
    <t>Uploaded
29 Sept 2018</t>
  </si>
  <si>
    <t>agustus</t>
  </si>
  <si>
    <t>28 Agustus 2018
16.30 - 20.00</t>
  </si>
  <si>
    <t>sept</t>
  </si>
  <si>
    <t>Penyempurnaan kecepatan penyimpanan tindakan disposisi di mobile</t>
  </si>
  <si>
    <t>Penyempurnaan kecepatan tindakan koreksi di mobile</t>
  </si>
  <si>
    <t>removed</t>
  </si>
  <si>
    <t>termasuk perubahan UX</t>
  </si>
  <si>
    <t>uploaded on v5.0</t>
  </si>
  <si>
    <t>Pembuatan Mockup UX Mobile</t>
  </si>
  <si>
    <t>5 hari</t>
  </si>
  <si>
    <t>v5.0.18391</t>
  </si>
  <si>
    <t>Icon diteruskan ganti dgn kata2 di teruskan pada tgl</t>
  </si>
  <si>
    <t>Wajib mengisi arahan ketika meneruskan</t>
  </si>
  <si>
    <t>Supporttext dipergelap, atau dihitamkan lagi.</t>
  </si>
  <si>
    <t>List “Load more …” diberi/diganti load animation.</t>
  </si>
  <si>
    <t>Ditambahkan Header App.</t>
  </si>
  <si>
    <t xml:space="preserve">Ditambahkan menu “Tugas” pada panel home, yg berisikan surat masuk/disposisi/nota dinas/koreksi yg </t>
  </si>
  <si>
    <t>Panel Masuk + Panel Tugas, menampilkan nomor surat.</t>
  </si>
  <si>
    <t>Menu Profile dinaikkan ke Header AppTitle.</t>
  </si>
  <si>
    <t>Ditambahkan icon Dropdown pada judul setiap panel home.</t>
  </si>
  <si>
    <t>Judul setiap field (fieldLabel) diperjelas dari segi warna.</t>
  </si>
  <si>
    <t>Disediakan download Online Dokumen.</t>
  </si>
  <si>
    <t>Online Dokumen disesuaikan ukurannya untuk fit dg ukuran A4.</t>
  </si>
  <si>
    <t>Berkas, ditambahkan running text/wrap jika label terlalu panjang.</t>
  </si>
  <si>
    <t>Berkas upload menampilkan jumlah halaman pada dokumen tsb (pada tipe pdf/doc/excel jika memungkinkan).</t>
  </si>
  <si>
    <t>FieldLabel pada detil surat di sesuaikan lebih gelap, dan value ditaruh sebelah kanan (dan wrap)</t>
  </si>
  <si>
    <t>Jika detil/field kosong maka di hidden</t>
  </si>
  <si>
    <t>Urutan fragment panel: Perihal, Dari, Tgl Surat, No.Surat.</t>
  </si>
  <si>
    <t xml:space="preserve">Urutan fragment detil surat: Kepada, Prioritas, Lampiran, No.Registrasi, No.Agenda, Jenis, Sifat, </t>
  </si>
  <si>
    <t>Label “Pengirim” menjadi “Pendistribusi”.</t>
  </si>
  <si>
    <t>Judul Riwayat disesuaikan dg tipe surat nya (NotaDinas/Disposisi).</t>
  </si>
  <si>
    <t>Pembatalan Disposisi diganti nama menjadi Revisi Disposisi dan ditambahkan uraian revisi.</t>
  </si>
  <si>
    <t>Ditambahkan notif jika dibatalkan.</t>
  </si>
  <si>
    <t>Ditambahkan menu notif jika diperlukan.</t>
  </si>
  <si>
    <t>Timeline mode untuk Urutan Arahan.</t>
  </si>
  <si>
    <t>Urutan Arahan ditaruh dibawah detil disposisi (jika memungkinkan).</t>
  </si>
  <si>
    <t>Ditambahkan fitur Ekspedisi (seperti pada desktop).</t>
  </si>
  <si>
    <t>Menampilkan “Arahan Dari Atas” sebelum fragment “Arahan”.</t>
  </si>
  <si>
    <t>Urutan Fragment: Surat, Arahan, Pendistribusi, Counter, Respon.</t>
  </si>
  <si>
    <t>Urutan Arahan, arahan disesuaikan untuk lebih user friendly (fragment arahan berada diatas).</t>
  </si>
  <si>
    <t>Penerima Lain, diganti jadi menjadi label “3 Penerima Lainnya” dan diberi angka jika memungkinkan.</t>
  </si>
  <si>
    <t>Opsi combo respon jadi mode popup.</t>
  </si>
  <si>
    <t>Penerima Disposisi: sorting by tembusan (tembusan dibawah), jika memungkinkan digrup.</t>
  </si>
  <si>
    <t>Daftar Penerima, ditambahkan icon more pada sebelah kanan.</t>
  </si>
  <si>
    <t>Setuju/Revisi dijadikan tombol, setuju =&gt; tombol hijau, revisi =&gt; tombol merah.</t>
  </si>
  <si>
    <t>Alert konfirmasi setelah memilih setuju/revisi.</t>
  </si>
  <si>
    <t>HakAkses di hidden.</t>
  </si>
  <si>
    <t>Tampilkan logo langsung di template</t>
  </si>
  <si>
    <t>Surat bisa ditambahkan attachment walaupun sudah disetujui, boleh diberi penanda, (surat internal/eksternal)</t>
  </si>
  <si>
    <t xml:space="preserve">berkas upload, nama dokumen disamakan dg nama file, bisa ditambahkan 2 tombol jika memang </t>
  </si>
  <si>
    <t>Base Disposisi color menjadi merah, bukan abu2.</t>
  </si>
  <si>
    <t>Default pembatalan pilihan nya adalah semua disposisi dan anak2nya.</t>
  </si>
  <si>
    <t>Setiap panel pada home memiliki default Filter, jika user memilih filter lain lalu tekan back maka kembali ke default filter, jika ditekan back lagi maka ke panel Tugas, jika ditekan back2 lagi maka minimize app</t>
  </si>
  <si>
    <r>
      <rPr>
        <vertAlign val="superscript"/>
        <sz val="11"/>
        <color rgb="FFFF0000"/>
        <rFont val="Calibri"/>
        <family val="2"/>
        <scheme val="minor"/>
      </rPr>
      <t>12</t>
    </r>
    <r>
      <rPr>
        <sz val="11"/>
        <color theme="1"/>
        <rFont val="Calibri"/>
        <family val="2"/>
        <scheme val="minor"/>
      </rPr>
      <t xml:space="preserve"> pengajuan ke 4 dari risalah 7 September 2018</t>
    </r>
  </si>
  <si>
    <r>
      <rPr>
        <vertAlign val="superscript"/>
        <sz val="11"/>
        <color rgb="FFFF0000"/>
        <rFont val="Calibri"/>
        <family val="2"/>
        <scheme val="minor"/>
      </rPr>
      <t xml:space="preserve">14 </t>
    </r>
    <r>
      <rPr>
        <sz val="11"/>
        <color theme="1"/>
        <rFont val="Calibri"/>
        <family val="2"/>
        <scheme val="minor"/>
      </rPr>
      <t>Pengajuan ke 5 dari risalah 26 September 2018</t>
    </r>
  </si>
  <si>
    <t>okt</t>
  </si>
  <si>
    <t>Dinda</t>
  </si>
  <si>
    <t>Dedy</t>
  </si>
  <si>
    <t>Penyesuaian UX Kelola Surat (web v5.0)</t>
  </si>
  <si>
    <t>Penyesuaian tema awal aplikasi (web v5.0)</t>
  </si>
  <si>
    <t>1 Okt-2018</t>
  </si>
  <si>
    <t>13-Okt-2018</t>
  </si>
  <si>
    <t>6 hari</t>
  </si>
  <si>
    <t>Penyesuaian UX Menu User (web v5.0) (seperti mobile)</t>
  </si>
  <si>
    <t>Mobile (v5.0 beta 1)
- Tugas saya [user - asistensi] 
- Fitur urutan arahan
- Fitur penerima</t>
  </si>
  <si>
    <t>5-Okt-2018</t>
  </si>
  <si>
    <t>1-Okt-2018</t>
  </si>
  <si>
    <t>Mobile (v5.0 beta 2)
- Fitur pencarian pada list surat
- Fitur detail tujuan surat pada draf
- Fitur backbutton
- Fitur penyetuju pada draf</t>
  </si>
  <si>
    <t>8-Okt-2018</t>
  </si>
  <si>
    <t>13-okt-2018</t>
  </si>
  <si>
    <t>11-Okt-2018</t>
  </si>
  <si>
    <t>Testing dan audit web v5.0</t>
  </si>
  <si>
    <t>Dian</t>
  </si>
  <si>
    <t>12-Okt-2018</t>
  </si>
  <si>
    <t>Pembuatan Mockup UX Mobile (Baru)</t>
  </si>
  <si>
    <t>telp</t>
  </si>
  <si>
    <t>16-Okt-2018</t>
  </si>
  <si>
    <t>18-Okt-2018</t>
  </si>
  <si>
    <t>8 hari</t>
  </si>
  <si>
    <t>23-Okt-2018</t>
  </si>
  <si>
    <t>24-Okt-2018</t>
  </si>
  <si>
    <t>7 hari</t>
  </si>
  <si>
    <t>26-Okt-2018</t>
  </si>
  <si>
    <t>31-Okt-2018</t>
  </si>
  <si>
    <t>30-Okt-2018</t>
  </si>
  <si>
    <t>15-Okt-2018</t>
  </si>
  <si>
    <t>15-Okt-18</t>
  </si>
  <si>
    <t>Yasir</t>
  </si>
  <si>
    <t>Improve UX sesuai mockup</t>
  </si>
  <si>
    <t>Tim Timah</t>
  </si>
  <si>
    <t>Okt-18</t>
  </si>
  <si>
    <t>27-Okt-2018</t>
  </si>
  <si>
    <t>Notif receiver (firebase)</t>
  </si>
  <si>
    <t>Husna</t>
  </si>
  <si>
    <t>19-Okt-2018</t>
  </si>
  <si>
    <t>Server Queue</t>
  </si>
  <si>
    <t>Improve fitur 'Penerima Lain' (web v5.0)</t>
  </si>
  <si>
    <t>tim Timah</t>
  </si>
  <si>
    <t>Moch Najib</t>
  </si>
  <si>
    <t>Okt-2018</t>
  </si>
  <si>
    <t>Notif Worker</t>
  </si>
  <si>
    <t>22-Okt-2018</t>
  </si>
  <si>
    <t>Penyempurnaan web v5.0</t>
  </si>
  <si>
    <t>M</t>
  </si>
  <si>
    <t>29-Okt-2018</t>
  </si>
  <si>
    <t>29-Okt-18</t>
  </si>
  <si>
    <t>Penambahan fitur pembagian akses, label dan lisensi fitur</t>
  </si>
  <si>
    <t>Penambahan header dan tanda tangan digital pada fitur online dokumen</t>
  </si>
  <si>
    <t>W</t>
  </si>
  <si>
    <t>Perubahan Mockup Mobile</t>
  </si>
  <si>
    <t>Pembuatan Mockup Web</t>
  </si>
  <si>
    <t>31-Okt-18</t>
  </si>
  <si>
    <t>Pembuatan Landing Page iOS</t>
  </si>
  <si>
    <t>Persiapan release iOS</t>
  </si>
  <si>
    <r>
      <t>Notif disposisi dibaca oleh penerima untuk pengirim</t>
    </r>
    <r>
      <rPr>
        <vertAlign val="superscript"/>
        <sz val="11"/>
        <color rgb="FFFF0000"/>
        <rFont val="Calibri"/>
        <family val="2"/>
        <scheme val="minor"/>
      </rPr>
      <t>11</t>
    </r>
  </si>
  <si>
    <t>End of Aug, Start of Sept</t>
  </si>
  <si>
    <t>End of Sept, Start of Okt</t>
  </si>
  <si>
    <t>End of Okt, Start of Nov</t>
  </si>
  <si>
    <t>Kunjungan dan presentasi (masukkan ke pembuatan mockup)</t>
  </si>
  <si>
    <t>13-Nov-2018,
14-Nov-2018</t>
  </si>
  <si>
    <t>21-Nov-2018,
22-Nov-2018</t>
  </si>
  <si>
    <t>free</t>
  </si>
  <si>
    <t>Improve fungsi cetak online dokumen (garis tabel)</t>
  </si>
  <si>
    <t>Perbaikan bug production</t>
  </si>
  <si>
    <t>Implementasi sistem notifikasi (real time) aplikasi web (dev) (server app)</t>
  </si>
  <si>
    <t>Implementasi beanstalk untuk notifikasi (real time) aplikasi web (dev) (server worker)</t>
  </si>
  <si>
    <t>Persiapan server baru (server worker dan server database) dan migrasi database aplikasi dev ke server database</t>
  </si>
  <si>
    <t>Niko</t>
  </si>
  <si>
    <t>Perbaikan bug mobile tahap 1 (iOS)</t>
  </si>
  <si>
    <t>Perbaikan production (Android)(v5.0.18391)</t>
  </si>
  <si>
    <t>Perbaikan bug mobile tahap 2 (iOS):
 - Improve auto update mobile for ios (v.5.00.18460)
 - Perbaikan download dokumen in mobile for ios (v.5.00.18460)
 - Perbaikan toast notification mobile for ios
 - Perbaikan Scrollable preview online dokumen for ios</t>
  </si>
  <si>
    <t>Tim TIMAH</t>
  </si>
  <si>
    <t>Perbaikan lembar ekspedisi</t>
  </si>
  <si>
    <t>5-Des-18</t>
  </si>
  <si>
    <t>Pak Ihya, 
Bu Citra</t>
  </si>
  <si>
    <t>7-Des-18</t>
  </si>
  <si>
    <t>Improve online dokumen:
 - penambahan QRCode
 - penambahan variable Logo TIMAH pada sistem</t>
  </si>
  <si>
    <t>Improve UX sesuai mockup (tahap pertama)</t>
  </si>
  <si>
    <t>4-Des-18</t>
  </si>
  <si>
    <t>Perbaikan bug mobile 5.00.18460 (android) dan 5.00.18482 (Ios)</t>
  </si>
  <si>
    <t>6-Des-18</t>
  </si>
  <si>
    <t>8-Des-18</t>
  </si>
  <si>
    <t>10-Des-18</t>
  </si>
  <si>
    <t>Improve UI UX sesuai mockup</t>
  </si>
  <si>
    <t>End of Nov, Start of Des</t>
  </si>
  <si>
    <t>Persiapan server baru (server worker dan server database) dan migrasi database aplikasi prod ke server database</t>
  </si>
  <si>
    <t>31-Des-18</t>
  </si>
  <si>
    <t>14 hari</t>
  </si>
  <si>
    <t>17-Des-18</t>
  </si>
  <si>
    <t>Penyesuaian logo dan margin untuk template online</t>
  </si>
  <si>
    <t>Improve mobile :
- UI UX sesuai mockup mobile (tahap 2)
- Persiapan aplikasi prod dari versi beta
- Improve badge icon
- Apply real time notif dan badge icon di beta ios</t>
  </si>
  <si>
    <t>Persiapan dan upload aplikasi worker</t>
  </si>
  <si>
    <t>12-Des-18</t>
  </si>
  <si>
    <t>14-Des-18</t>
  </si>
  <si>
    <t>Update aplikasi :
- Server TEO support realtime notif dg layanan FCM
- Mobile Beta 2 naik ke Production (perubahan terakhir pada beta android)</t>
  </si>
  <si>
    <t>15-Des-18</t>
  </si>
  <si>
    <t>Perbaikan bug penomoran</t>
  </si>
  <si>
    <t>20-Des-18</t>
  </si>
  <si>
    <t>21-Des-18</t>
  </si>
  <si>
    <t>Pengaturan backdate untuk agenda internal</t>
  </si>
  <si>
    <t>26-Des-18</t>
  </si>
  <si>
    <t>28-Des-18</t>
  </si>
  <si>
    <t>End of Des, Start of Jan</t>
  </si>
  <si>
    <t>Pengembangan fitur nomor backdate surat</t>
  </si>
  <si>
    <t>Bu Citra, 
Bu Dista</t>
  </si>
  <si>
    <t>27 hari</t>
  </si>
  <si>
    <t>Pengembangan aplikasi web versi 5:
- Fitur Tembusan Agenda Keluar Eksternal
- Fitur Tanda Tangan Digital dengan QRCode di Online dokumen
- Reupload berkas
- Panel Notif Agenda Surat
- Respon dan uraian respon pada Ekspedisi Surat Masuk
- Watermark 'DRAF' pada online dokumen draf
- Notif respon bagi pengirim disposisi
- Otomasi kunci berkas untuk sifat tertentu
- Fitur log respon/tindakan disposisi</t>
  </si>
  <si>
    <t>Pengembangan mobile:
- Download manual book
- Notif respon bagi pengirim disposisi
- Alert jika sudah pernah distribusi surat untuk user yang sama
- Info jika user menerima surat/disposisi yang sama</t>
  </si>
  <si>
    <t>End of Jan, Start of Feb</t>
  </si>
  <si>
    <t>12 hari</t>
  </si>
  <si>
    <t>Bug fix mobile</t>
  </si>
  <si>
    <t>Pengembangan speed aplikasi</t>
  </si>
  <si>
    <t>1  hari</t>
  </si>
  <si>
    <t>13 hari</t>
  </si>
  <si>
    <t>Penambahan fitur request badge notif dan refresh list</t>
  </si>
  <si>
    <t>Perbaikan tampilan mobile pada Iphone X</t>
  </si>
  <si>
    <t>Perbaikan tampilan penomoran dan Draf</t>
  </si>
  <si>
    <t>Perbaikan bug tampilan list tugas dan masuk</t>
  </si>
  <si>
    <t>Penambahan fitur runtime online</t>
  </si>
  <si>
    <t>Perbaikan fitur asistensi</t>
  </si>
  <si>
    <t>Perbaikan  limit tampilan berkas</t>
  </si>
  <si>
    <t>Perbaikan fitur notifikasi</t>
  </si>
  <si>
    <t>Penambahan fitur force update jika versi aplikasi tidak di supoort oleh server</t>
  </si>
  <si>
    <t>Perbaikan tampilan online dokumen</t>
  </si>
  <si>
    <t>Release aplikasi v5.21 ke Google Play</t>
  </si>
  <si>
    <t>via Eko Dedy</t>
  </si>
  <si>
    <t>Perbaikan pencarian klasifikasi</t>
  </si>
  <si>
    <t>Pak Yahya</t>
  </si>
  <si>
    <t>Perbaikan tampilan nomor untuk penyetujuan akhir</t>
  </si>
  <si>
    <t>Persiapan Update Aplikasi Web</t>
  </si>
  <si>
    <t>Rosa</t>
  </si>
  <si>
    <t>Perbaikan tampilan surat terhapus</t>
  </si>
  <si>
    <t>Support pencabutan nomor dan pengisian penyetuju</t>
  </si>
  <si>
    <t>Support pemecahan problem kode eselon karena beda jabatan</t>
  </si>
  <si>
    <t>Support perbaikan hasil online dokumen</t>
  </si>
  <si>
    <t>Support pengiriman ulang surat internal</t>
  </si>
  <si>
    <t>Support ekspor skema database TEO</t>
  </si>
  <si>
    <t>Support penyesuaian template</t>
  </si>
  <si>
    <t>Penambahan alert ketika request nomor tanpa penyetuju</t>
  </si>
  <si>
    <t>Support penyesuaian nomor tanpa eselon (efek request nomor tanpa memasukkan penyetuju)</t>
  </si>
  <si>
    <t>Support mengubah logo di lembar Disposisi</t>
  </si>
  <si>
    <t>Perbaikan pilihan status di asistensi</t>
  </si>
  <si>
    <t>Perbaikan fitur upload dokumen</t>
  </si>
  <si>
    <t>Perbaikan mekanisme kecepatan akses aplikasi</t>
  </si>
  <si>
    <t>Menampilkan info 'Anda membaca surat/disposisi pada ..'</t>
  </si>
  <si>
    <t>Mengganti warna icon disposisi menjadi warna merah</t>
  </si>
  <si>
    <t>Agenda Arsip Bebas berubah label menjadi "Sharing Folder"</t>
  </si>
  <si>
    <t>Redis</t>
  </si>
  <si>
    <t>Menaikkan info 'Surat Selesai' diatas info pembuatan surat</t>
  </si>
  <si>
    <t>Info 'Surat Selesai' ditambah dengan info 'Surat Dibalas' dan keterangan korespondensi suratnya</t>
  </si>
  <si>
    <t>Mengubah default spasi/jarak paragraf di online dokumen editor</t>
  </si>
  <si>
    <t>Mengatur pelaksana harian dibatasi sesuai hiraki jabatan</t>
  </si>
  <si>
    <t>Laporan semua unit dan berdasarkan kewenangan</t>
  </si>
  <si>
    <t>Tampilan hirarki ketika memilih klasifikasi pada panel surat dan tidak bisa pilih induk</t>
  </si>
  <si>
    <t>Menambah pilihan pembantu jumlah hari pada pengaturan masa aktif klasifikasi</t>
  </si>
  <si>
    <t>Nomor backdate surat untuk draf lampau</t>
  </si>
  <si>
    <t>Reupload berkas untuk surat masuk eksternal</t>
  </si>
  <si>
    <t>Penyesuaian kondisi nomor backdate surat (kasus baru)</t>
  </si>
  <si>
    <t>Alert untuk penyetuju surat tanpa kode eselon</t>
  </si>
  <si>
    <t>UX Draf/Koreksi Surat menampilkan sesuai surat</t>
  </si>
  <si>
    <t>Format laporan surat baru</t>
  </si>
  <si>
    <t>Notifikasi User (Baru)</t>
  </si>
  <si>
    <t>10 hari</t>
  </si>
  <si>
    <t>Support penggantian penyetuju surat</t>
  </si>
  <si>
    <t>End of Feb, Start of Mar</t>
  </si>
  <si>
    <t>End of Mar, Start of Apr</t>
  </si>
  <si>
    <t>Fitur permintaan berkas fisik kepada admin surat</t>
  </si>
  <si>
    <t>Info aktif/tidak aktif plt untuk pimpinan</t>
  </si>
  <si>
    <t>Fitur konfirmasi (pada pimpinan maupun asisten) ketika mengatur pelaksana harian</t>
  </si>
  <si>
    <t>Pimpinan dibatasi akses ketika ada plt aktif (tampilkan status aktif/tidak nya)</t>
  </si>
  <si>
    <t>20 hari</t>
  </si>
  <si>
    <t>Penyesuaian header template</t>
  </si>
  <si>
    <t>Fitur update arahan untuk disposisi yg sudah terkirim</t>
  </si>
  <si>
    <t>on going</t>
  </si>
  <si>
    <t>QC</t>
  </si>
  <si>
    <t>Bug</t>
  </si>
  <si>
    <t>Penyesuaian tampilan tembusan</t>
  </si>
  <si>
    <t>Landing Page mobile</t>
  </si>
  <si>
    <t>Tommy</t>
  </si>
  <si>
    <t>master</t>
  </si>
  <si>
    <t>?</t>
  </si>
  <si>
    <t>Feb 2019</t>
  </si>
  <si>
    <t>Support perbaikan nomor surat</t>
  </si>
  <si>
    <t>Pembuatan Manual Book versi 5</t>
  </si>
  <si>
    <t>Yudis</t>
  </si>
  <si>
    <t>Mayla</t>
  </si>
  <si>
    <t>Support pemberian nomor surat (surat belum diberi nomor diawal tapi sudah disetujui)</t>
  </si>
  <si>
    <t>Support penyesuaian berkas online dokumen</t>
  </si>
  <si>
    <t>Pengaktifan fungsi hapus permanen untuk hak akses khusus</t>
  </si>
  <si>
    <t>Support pemberian nomor surat</t>
  </si>
  <si>
    <t>Support mengubah klasifikasi pada surat yang sudah mempunyai nomor</t>
  </si>
  <si>
    <t>Bu Avi</t>
  </si>
  <si>
    <t>Support menambah kode eselon pada nomor surat</t>
  </si>
  <si>
    <t>Support pembuatan tutorial pembuatan surat</t>
  </si>
  <si>
    <t>Sovi</t>
  </si>
  <si>
    <t>Ana</t>
  </si>
  <si>
    <t>Support reorder daftar penyetuju surat</t>
  </si>
  <si>
    <t>Perbaikan render tanggal distribusi surat</t>
  </si>
  <si>
    <t>Penyesuaian kondisi pemberian nomor setelah surat disetujui untuk jenis pemberian nomor awal</t>
  </si>
  <si>
    <t>Perbaikan render info 'via asistensi' pada daftar penyetuju surat</t>
  </si>
  <si>
    <t>Upload berkas tambahan pada disposisi</t>
  </si>
  <si>
    <t>Pembuatan tutorial update mobile</t>
  </si>
  <si>
    <t>Agustus 18</t>
  </si>
  <si>
    <t>Fitur ganti foto profil dari aplikasi mobile</t>
  </si>
  <si>
    <t>Fitur ganti background profile</t>
  </si>
  <si>
    <t>Fitur rekam tanda tangan digital</t>
  </si>
  <si>
    <t>Fitur cari dan pilih multi penerima/penyetuju</t>
  </si>
  <si>
    <t>bug</t>
  </si>
  <si>
    <t>End of April</t>
  </si>
  <si>
    <t>Support perubahan nomor dan tanggal surat</t>
  </si>
  <si>
    <t>Simulasi dan persiapan update v5.22</t>
  </si>
  <si>
    <t>Support penyesuaian online dokumen</t>
  </si>
  <si>
    <t>Support penyesuaian online dokumen dan nomor surat</t>
  </si>
  <si>
    <t>Support pengubahan online dokumen</t>
  </si>
  <si>
    <t>Support pembuatan laporan nomor surat dengan kode eselon yang salah input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</si>
</sst>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d\-mmm\-yyyy;@"/>
  </numFmts>
  <fonts count="2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B050"/>
      <name val="Calibri"/>
      <family val="2"/>
      <scheme val="minor"/>
    </font>
    <font>
      <b/>
      <sz val="8"/>
      <name val="Calibri"/>
      <family val="2"/>
      <scheme val="minor"/>
    </font>
    <font>
      <sz val="11"/>
      <color rgb="FF7030A0"/>
      <name val="Calibri"/>
      <family val="2"/>
      <scheme val="minor"/>
    </font>
    <font>
      <b/>
      <sz val="11"/>
      <color theme="4" tint="-0.499984740745262"/>
      <name val="Calibri"/>
      <family val="2"/>
      <scheme val="minor"/>
    </font>
    <font>
      <sz val="11"/>
      <color theme="1"/>
      <name val="Calibri"/>
      <family val="2"/>
      <scheme val="minor"/>
    </font>
    <font>
      <sz val="12"/>
      <color theme="1"/>
      <name val="Calibri"/>
      <family val="2"/>
      <scheme val="minor"/>
    </font>
    <font>
      <sz val="11"/>
      <color theme="0" tint="-0.499984740745262"/>
      <name val="Calibri"/>
      <family val="2"/>
      <scheme val="minor"/>
    </font>
    <font>
      <vertAlign val="superscript"/>
      <sz val="11"/>
      <color rgb="FFFF0000"/>
      <name val="Calibri"/>
      <family val="2"/>
      <scheme val="minor"/>
    </font>
    <font>
      <sz val="11"/>
      <color theme="5" tint="-0.249977111117893"/>
      <name val="Calibri"/>
      <family val="2"/>
      <scheme val="minor"/>
    </font>
    <font>
      <vertAlign val="superscript"/>
      <sz val="11"/>
      <color theme="5" tint="-0.249977111117893"/>
      <name val="Calibri"/>
      <family val="2"/>
      <scheme val="minor"/>
    </font>
    <font>
      <sz val="10"/>
      <color theme="1"/>
      <name val="Calibri"/>
      <family val="2"/>
      <scheme val="minor"/>
    </font>
    <font>
      <sz val="11"/>
      <color theme="0" tint="-0.34998626667073579"/>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color rgb="FF2F5496"/>
      <name val="Calibri"/>
      <family val="2"/>
      <scheme val="minor"/>
    </font>
    <font>
      <vertAlign val="superscript"/>
      <sz val="11"/>
      <color rgb="FFFF3300"/>
      <name val="Calibri"/>
      <family val="2"/>
      <scheme val="minor"/>
    </font>
    <font>
      <b/>
      <sz val="11"/>
      <color theme="0"/>
      <name val="Calibri"/>
      <family val="2"/>
      <scheme val="minor"/>
    </font>
    <font>
      <b/>
      <sz val="11"/>
      <color theme="1" tint="0.14999847407452621"/>
      <name val="Calibri"/>
      <family val="2"/>
      <scheme val="minor"/>
    </font>
    <font>
      <b/>
      <sz val="11"/>
      <color rgb="FFFF0000"/>
      <name val="Calibri"/>
      <family val="2"/>
      <scheme val="minor"/>
    </font>
  </fonts>
  <fills count="12">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7" tint="0.39997558519241921"/>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2">
    <xf numFmtId="0" fontId="0" fillId="0" borderId="0"/>
    <xf numFmtId="43" fontId="8" fillId="0" borderId="0" applyFont="0" applyFill="0" applyBorder="0" applyAlignment="0" applyProtection="0"/>
  </cellStyleXfs>
  <cellXfs count="275">
    <xf numFmtId="0" fontId="0" fillId="0" borderId="0" xfId="0"/>
    <xf numFmtId="0" fontId="1" fillId="0" borderId="0" xfId="0" applyFont="1"/>
    <xf numFmtId="0" fontId="0" fillId="0" borderId="0" xfId="0" applyAlignment="1">
      <alignment horizontal="center" vertical="center"/>
    </xf>
    <xf numFmtId="0" fontId="0" fillId="0" borderId="0" xfId="0" applyFont="1"/>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center" vertical="center"/>
    </xf>
    <xf numFmtId="0" fontId="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0" fillId="0" borderId="0" xfId="0"/>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xf numFmtId="0" fontId="0" fillId="0" borderId="0" xfId="0" applyAlignment="1">
      <alignment horizontal="center"/>
    </xf>
    <xf numFmtId="0" fontId="1"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0" fillId="0" borderId="0" xfId="0" applyAlignment="1"/>
    <xf numFmtId="0" fontId="0" fillId="0" borderId="0" xfId="0" applyFill="1"/>
    <xf numFmtId="43" fontId="1" fillId="0" borderId="0" xfId="1" applyFont="1" applyAlignment="1">
      <alignment horizontal="center" vertical="center"/>
    </xf>
    <xf numFmtId="0" fontId="9" fillId="0" borderId="0" xfId="0" applyFont="1"/>
    <xf numFmtId="0" fontId="9" fillId="0" borderId="0" xfId="0" applyFont="1" applyAlignment="1">
      <alignment horizontal="center"/>
    </xf>
    <xf numFmtId="164" fontId="0" fillId="0" borderId="0" xfId="1" applyNumberFormat="1" applyFont="1"/>
    <xf numFmtId="43" fontId="0" fillId="0" borderId="0" xfId="1" applyFont="1"/>
    <xf numFmtId="0" fontId="1" fillId="0" borderId="0"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0" fillId="2" borderId="0" xfId="0" applyFill="1" applyAlignment="1">
      <alignment vertical="center"/>
    </xf>
    <xf numFmtId="0" fontId="0" fillId="0" borderId="0" xfId="0" applyAlignment="1">
      <alignment vertical="center" wrapText="1"/>
    </xf>
    <xf numFmtId="0" fontId="0" fillId="0" borderId="0" xfId="0" applyFill="1" applyAlignment="1">
      <alignment vertical="center"/>
    </xf>
    <xf numFmtId="15" fontId="0" fillId="0" borderId="0" xfId="0" applyNumberFormat="1" applyAlignment="1">
      <alignment horizontal="center" vertical="center" wrapText="1"/>
    </xf>
    <xf numFmtId="0" fontId="12" fillId="0" borderId="0" xfId="0" applyFont="1" applyAlignment="1">
      <alignment horizontal="center" vertical="center"/>
    </xf>
    <xf numFmtId="0" fontId="0" fillId="0" borderId="0" xfId="0" applyAlignment="1">
      <alignment horizontal="center" wrapText="1"/>
    </xf>
    <xf numFmtId="14" fontId="0" fillId="0" borderId="0" xfId="0" applyNumberFormat="1" applyAlignment="1">
      <alignment horizontal="center" vertical="center"/>
    </xf>
    <xf numFmtId="165" fontId="0" fillId="0" borderId="0" xfId="0" applyNumberFormat="1" applyAlignment="1">
      <alignment horizontal="center"/>
    </xf>
    <xf numFmtId="1" fontId="0" fillId="0" borderId="0" xfId="0" applyNumberFormat="1" applyAlignment="1">
      <alignment horizontal="center" vertical="center" wrapText="1"/>
    </xf>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165" fontId="15" fillId="0" borderId="0" xfId="0" applyNumberFormat="1" applyFont="1" applyAlignment="1">
      <alignment horizontal="center" vertical="center"/>
    </xf>
    <xf numFmtId="1" fontId="15" fillId="0" borderId="0" xfId="0" applyNumberFormat="1" applyFont="1" applyAlignment="1">
      <alignment horizontal="center" vertical="center"/>
    </xf>
    <xf numFmtId="14" fontId="15" fillId="0" borderId="0" xfId="0" applyNumberFormat="1" applyFont="1" applyAlignment="1">
      <alignment horizontal="center" vertical="center"/>
    </xf>
    <xf numFmtId="0" fontId="0" fillId="0" borderId="0" xfId="0" applyFill="1" applyAlignment="1">
      <alignment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0" xfId="0" applyAlignment="1">
      <alignment horizontal="left" vertical="center" wrapText="1"/>
    </xf>
    <xf numFmtId="14" fontId="0" fillId="0" borderId="1" xfId="0" applyNumberFormat="1"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5" borderId="0" xfId="0" applyFill="1" applyAlignment="1">
      <alignment vertical="center"/>
    </xf>
    <xf numFmtId="0" fontId="0" fillId="2" borderId="0" xfId="0" applyFill="1"/>
    <xf numFmtId="0" fontId="16" fillId="2" borderId="0" xfId="0" applyFont="1" applyFill="1"/>
    <xf numFmtId="0" fontId="16" fillId="2" borderId="0" xfId="0" applyFont="1" applyFill="1" applyAlignment="1">
      <alignment vertical="center"/>
    </xf>
    <xf numFmtId="0" fontId="0" fillId="5" borderId="0" xfId="0" applyFill="1"/>
    <xf numFmtId="0" fontId="17" fillId="0" borderId="0"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Alignment="1">
      <alignment vertical="center" wrapText="1"/>
    </xf>
    <xf numFmtId="0" fontId="3" fillId="0" borderId="0" xfId="0" applyFont="1" applyFill="1" applyAlignment="1">
      <alignment vertical="center" wrapText="1"/>
    </xf>
    <xf numFmtId="0" fontId="1" fillId="0" borderId="0" xfId="0" applyFont="1" applyAlignment="1">
      <alignment vertical="center" wrapText="1"/>
    </xf>
    <xf numFmtId="0" fontId="2" fillId="0" borderId="0" xfId="0" applyFont="1" applyBorder="1" applyAlignment="1">
      <alignment vertical="center" wrapText="1"/>
    </xf>
    <xf numFmtId="0" fontId="0" fillId="0" borderId="0" xfId="0" applyAlignment="1">
      <alignment wrapText="1"/>
    </xf>
    <xf numFmtId="15" fontId="2" fillId="0" borderId="0" xfId="0" applyNumberFormat="1" applyFont="1" applyAlignment="1">
      <alignment horizontal="center" vertical="center" wrapText="1"/>
    </xf>
    <xf numFmtId="0" fontId="17" fillId="7" borderId="0" xfId="0" applyFont="1" applyFill="1" applyBorder="1" applyAlignment="1">
      <alignment vertical="center" wrapText="1"/>
    </xf>
    <xf numFmtId="0" fontId="17" fillId="6" borderId="0" xfId="0" applyFont="1" applyFill="1" applyBorder="1" applyAlignment="1">
      <alignment vertical="center" wrapText="1"/>
    </xf>
    <xf numFmtId="0" fontId="17" fillId="8"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wrapText="1"/>
    </xf>
    <xf numFmtId="0" fontId="0" fillId="0" borderId="5" xfId="0" applyBorder="1"/>
    <xf numFmtId="0" fontId="0" fillId="0" borderId="5" xfId="0" applyBorder="1" applyAlignment="1">
      <alignment horizontal="left"/>
    </xf>
    <xf numFmtId="0" fontId="0" fillId="0" borderId="5" xfId="0" applyBorder="1" applyAlignment="1">
      <alignment horizontal="left" wrapText="1"/>
    </xf>
    <xf numFmtId="0" fontId="0" fillId="0" borderId="5" xfId="0" applyBorder="1"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center" vertical="center"/>
    </xf>
    <xf numFmtId="0" fontId="0" fillId="9" borderId="0" xfId="0" applyFill="1" applyAlignment="1">
      <alignment horizontal="center" vertical="center" wrapText="1"/>
    </xf>
    <xf numFmtId="165" fontId="0" fillId="9" borderId="0" xfId="0" applyNumberFormat="1" applyFill="1" applyAlignment="1">
      <alignment horizontal="center" vertical="center"/>
    </xf>
    <xf numFmtId="165" fontId="0" fillId="9" borderId="0" xfId="0" applyNumberFormat="1" applyFill="1" applyAlignment="1">
      <alignment horizontal="center" vertical="center" wrapText="1"/>
    </xf>
    <xf numFmtId="0" fontId="10" fillId="9" borderId="1" xfId="0" applyFont="1" applyFill="1" applyBorder="1" applyAlignment="1">
      <alignment horizontal="center" vertical="center"/>
    </xf>
    <xf numFmtId="0" fontId="10" fillId="9" borderId="0" xfId="0" applyFont="1" applyFill="1" applyAlignment="1">
      <alignment horizontal="center" vertical="center" wrapText="1"/>
    </xf>
    <xf numFmtId="0" fontId="10" fillId="9" borderId="0" xfId="0" applyFont="1" applyFill="1" applyAlignment="1">
      <alignment horizontal="center" vertical="center"/>
    </xf>
    <xf numFmtId="1" fontId="0" fillId="9" borderId="0" xfId="0" applyNumberFormat="1" applyFill="1" applyAlignment="1">
      <alignment horizontal="center" vertical="center"/>
    </xf>
    <xf numFmtId="1" fontId="21" fillId="9" borderId="0" xfId="0" applyNumberFormat="1" applyFont="1" applyFill="1" applyAlignment="1">
      <alignment horizontal="center" vertical="center"/>
    </xf>
    <xf numFmtId="15" fontId="0" fillId="9" borderId="0" xfId="0" applyNumberFormat="1" applyFill="1" applyAlignment="1">
      <alignment horizontal="center" vertical="center"/>
    </xf>
    <xf numFmtId="0" fontId="0" fillId="4" borderId="0" xfId="0" applyFill="1" applyAlignment="1">
      <alignment vertical="center"/>
    </xf>
    <xf numFmtId="0" fontId="2" fillId="4" borderId="0" xfId="0" applyFont="1" applyFill="1" applyAlignment="1">
      <alignment vertical="center"/>
    </xf>
    <xf numFmtId="0" fontId="2" fillId="0" borderId="0" xfId="0" applyFont="1" applyFill="1" applyAlignment="1">
      <alignment horizontal="center" vertical="center"/>
    </xf>
    <xf numFmtId="165" fontId="0" fillId="0" borderId="0" xfId="0" applyNumberFormat="1" applyFill="1" applyAlignment="1">
      <alignment horizontal="center" vertical="center"/>
    </xf>
    <xf numFmtId="1"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1" fontId="0" fillId="0" borderId="0" xfId="0" applyNumberFormat="1"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Alignment="1">
      <alignment horizontal="center"/>
    </xf>
    <xf numFmtId="1" fontId="21" fillId="0" borderId="0" xfId="0" applyNumberFormat="1" applyFont="1" applyFill="1" applyAlignment="1">
      <alignment horizontal="center" vertical="center"/>
    </xf>
    <xf numFmtId="1" fontId="22" fillId="0" borderId="0" xfId="0" applyNumberFormat="1" applyFont="1" applyFill="1" applyAlignment="1">
      <alignment horizontal="center" vertical="center"/>
    </xf>
    <xf numFmtId="0" fontId="0" fillId="0" borderId="0" xfId="0" applyAlignment="1">
      <alignment horizontal="center" vertical="center"/>
    </xf>
    <xf numFmtId="1" fontId="22"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15" fontId="0" fillId="0" borderId="0" xfId="0" applyNumberFormat="1" applyFill="1" applyAlignment="1">
      <alignment horizontal="center" vertical="center" wrapText="1"/>
    </xf>
    <xf numFmtId="0" fontId="0" fillId="0" borderId="0" xfId="0" applyFill="1" applyAlignment="1">
      <alignment horizontal="center" vertical="center"/>
    </xf>
    <xf numFmtId="15" fontId="0" fillId="0" borderId="0" xfId="0" applyNumberFormat="1" applyFill="1"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165" fontId="0" fillId="0" borderId="0" xfId="0" applyNumberFormat="1" applyAlignment="1">
      <alignment horizontal="center" vertical="center"/>
    </xf>
    <xf numFmtId="15" fontId="14"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xf numFmtId="1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17"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1" fontId="3" fillId="0" borderId="0" xfId="0" applyNumberFormat="1"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1" fontId="3" fillId="0" borderId="0" xfId="0" applyNumberFormat="1" applyFont="1" applyFill="1" applyAlignment="1">
      <alignment horizontal="center" vertical="center"/>
    </xf>
    <xf numFmtId="17" fontId="2" fillId="0" borderId="0" xfId="0" applyNumberFormat="1" applyFont="1" applyFill="1" applyAlignment="1">
      <alignment horizontal="center" vertical="center" wrapText="1"/>
    </xf>
    <xf numFmtId="17" fontId="2" fillId="0" borderId="0" xfId="0" applyNumberFormat="1" applyFont="1" applyFill="1" applyAlignment="1">
      <alignment horizontal="center" vertical="center" wrapText="1"/>
    </xf>
    <xf numFmtId="1" fontId="3" fillId="0" borderId="0" xfId="0" applyNumberFormat="1"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1" fontId="2" fillId="0" borderId="0" xfId="0" applyNumberFormat="1" applyFont="1" applyFill="1" applyAlignment="1">
      <alignment horizontal="left" vertical="center" wrapText="1"/>
    </xf>
    <xf numFmtId="1" fontId="2" fillId="0" borderId="0" xfId="0" applyNumberFormat="1" applyFont="1" applyFill="1" applyAlignment="1">
      <alignment horizontal="left" vertical="center" wrapText="1"/>
    </xf>
    <xf numFmtId="0" fontId="0" fillId="0" borderId="0" xfId="0" applyAlignment="1">
      <alignment horizontal="center" vertical="center"/>
    </xf>
    <xf numFmtId="0" fontId="0" fillId="0" borderId="0" xfId="0" applyFill="1" applyAlignment="1">
      <alignment horizontal="left"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5" fontId="0" fillId="0" borderId="0" xfId="0" applyNumberFormat="1" applyFill="1" applyAlignment="1">
      <alignment horizontal="center" vertical="center" wrapText="1"/>
    </xf>
    <xf numFmtId="15" fontId="0" fillId="0" borderId="0" xfId="0" applyNumberFormat="1" applyFill="1" applyAlignment="1">
      <alignment horizontal="center" vertical="center" wrapText="1"/>
    </xf>
    <xf numFmtId="0" fontId="16" fillId="10" borderId="0" xfId="0" applyFont="1" applyFill="1" applyAlignment="1">
      <alignment horizontal="center" vertical="center" wrapText="1"/>
    </xf>
    <xf numFmtId="15" fontId="16" fillId="1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1" fontId="21" fillId="9" borderId="1" xfId="0" applyNumberFormat="1" applyFont="1" applyFill="1" applyBorder="1" applyAlignment="1">
      <alignment horizontal="center" vertical="center"/>
    </xf>
    <xf numFmtId="0" fontId="0" fillId="9" borderId="1" xfId="0" applyFill="1" applyBorder="1" applyAlignment="1">
      <alignment horizontal="left" vertical="center" wrapText="1"/>
    </xf>
    <xf numFmtId="0" fontId="0" fillId="9" borderId="1" xfId="0" applyFill="1" applyBorder="1" applyAlignment="1">
      <alignment horizontal="center" vertical="center" wrapText="1"/>
    </xf>
    <xf numFmtId="1" fontId="2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5" fontId="2" fillId="0" borderId="1" xfId="0" applyNumberFormat="1" applyFont="1" applyFill="1" applyBorder="1" applyAlignment="1">
      <alignment horizontal="left" vertical="center" wrapText="1"/>
    </xf>
    <xf numFmtId="15" fontId="0" fillId="0" borderId="1" xfId="0" applyNumberFormat="1" applyFill="1" applyBorder="1" applyAlignment="1">
      <alignment horizontal="center"/>
    </xf>
    <xf numFmtId="1" fontId="2" fillId="0" borderId="1" xfId="0" applyNumberFormat="1" applyFont="1" applyFill="1" applyBorder="1" applyAlignment="1">
      <alignment horizontal="left" vertical="top" wrapText="1"/>
    </xf>
    <xf numFmtId="1" fontId="3" fillId="0" borderId="1" xfId="0" applyNumberFormat="1" applyFont="1" applyFill="1" applyBorder="1" applyAlignment="1">
      <alignment horizontal="center" vertical="center"/>
    </xf>
    <xf numFmtId="16"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Border="1" applyAlignment="1">
      <alignment horizontal="center"/>
    </xf>
    <xf numFmtId="15" fontId="0" fillId="0" borderId="1" xfId="0" applyNumberFormat="1" applyBorder="1" applyAlignment="1">
      <alignment horizontal="center"/>
    </xf>
    <xf numFmtId="165" fontId="0" fillId="0" borderId="1" xfId="0" applyNumberFormat="1" applyBorder="1" applyAlignment="1">
      <alignment horizontal="center"/>
    </xf>
    <xf numFmtId="1" fontId="0" fillId="0" borderId="1" xfId="0" applyNumberFormat="1" applyBorder="1" applyAlignment="1">
      <alignment horizontal="center" vertical="center"/>
    </xf>
    <xf numFmtId="0" fontId="0" fillId="0" borderId="1" xfId="0" applyBorder="1"/>
    <xf numFmtId="0" fontId="21" fillId="9" borderId="1" xfId="0" applyFont="1" applyFill="1" applyBorder="1" applyAlignment="1">
      <alignment horizontal="center" vertical="center" wrapText="1"/>
    </xf>
    <xf numFmtId="15" fontId="2" fillId="0" borderId="1" xfId="0" applyNumberFormat="1" applyFont="1" applyFill="1" applyBorder="1" applyAlignment="1">
      <alignment horizontal="center"/>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left" vertical="center" wrapText="1"/>
    </xf>
    <xf numFmtId="15" fontId="0" fillId="0" borderId="1" xfId="0" applyNumberFormat="1" applyBorder="1" applyAlignment="1">
      <alignment horizontal="center" vertical="center"/>
    </xf>
    <xf numFmtId="0" fontId="2" fillId="0" borderId="1" xfId="0" applyFont="1" applyFill="1" applyBorder="1" applyAlignment="1">
      <alignment horizontal="center"/>
    </xf>
    <xf numFmtId="1" fontId="21" fillId="9"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0" fillId="11" borderId="0" xfId="0" applyFill="1" applyAlignment="1">
      <alignment horizontal="center" vertical="center"/>
    </xf>
    <xf numFmtId="0" fontId="0" fillId="0" borderId="0" xfId="0" applyAlignment="1">
      <alignment horizontal="center" vertical="center"/>
    </xf>
    <xf numFmtId="0" fontId="10" fillId="0" borderId="0" xfId="0" applyFont="1" applyAlignment="1">
      <alignment horizontal="right"/>
    </xf>
    <xf numFmtId="0" fontId="0" fillId="0" borderId="5" xfId="0" applyBorder="1" applyAlignment="1">
      <alignment horizontal="left"/>
    </xf>
    <xf numFmtId="0" fontId="0" fillId="0" borderId="5" xfId="0" applyBorder="1" applyAlignment="1">
      <alignment horizontal="left" wrapText="1"/>
    </xf>
    <xf numFmtId="0" fontId="0" fillId="0" borderId="5" xfId="0" applyBorder="1" applyAlignment="1">
      <alignment horizontal="center" vertical="center"/>
    </xf>
    <xf numFmtId="1"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5" fontId="0" fillId="0" borderId="0" xfId="0" applyNumberFormat="1" applyFill="1" applyAlignment="1">
      <alignment horizontal="center" vertical="center" wrapText="1"/>
    </xf>
    <xf numFmtId="1" fontId="3" fillId="0" borderId="0" xfId="0" applyNumberFormat="1" applyFont="1" applyFill="1" applyAlignment="1">
      <alignment horizontal="center" vertical="center"/>
    </xf>
    <xf numFmtId="1" fontId="2" fillId="0" borderId="0" xfId="0" applyNumberFormat="1" applyFont="1" applyFill="1" applyAlignment="1">
      <alignment horizontal="left" vertical="center" wrapText="1"/>
    </xf>
    <xf numFmtId="1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1" fontId="2" fillId="0" borderId="0" xfId="0" applyNumberFormat="1" applyFont="1" applyFill="1" applyAlignment="1">
      <alignment horizontal="left" vertical="center"/>
    </xf>
    <xf numFmtId="1" fontId="22" fillId="0" borderId="0" xfId="0" applyNumberFormat="1"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15" fontId="0" fillId="0" borderId="0" xfId="0" applyNumberFormat="1" applyFill="1" applyAlignment="1">
      <alignment horizontal="center" vertical="center"/>
    </xf>
    <xf numFmtId="0" fontId="16" fillId="10" borderId="0" xfId="0" applyFont="1" applyFill="1" applyAlignment="1">
      <alignment horizontal="left" vertical="center" wrapText="1"/>
    </xf>
    <xf numFmtId="0" fontId="16" fillId="10" borderId="0" xfId="0" applyFont="1" applyFill="1" applyAlignment="1">
      <alignment horizontal="center" vertical="center" wrapText="1"/>
    </xf>
    <xf numFmtId="15" fontId="16" fillId="10" borderId="0" xfId="0" applyNumberFormat="1" applyFont="1" applyFill="1" applyAlignment="1">
      <alignment horizontal="center" vertical="center" wrapText="1"/>
    </xf>
    <xf numFmtId="0" fontId="16" fillId="10" borderId="0" xfId="0" applyFont="1" applyFill="1" applyAlignment="1">
      <alignment horizontal="center" vertical="center"/>
    </xf>
    <xf numFmtId="1" fontId="23" fillId="10" borderId="0" xfId="0" applyNumberFormat="1" applyFont="1" applyFill="1"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165" fontId="0" fillId="0" borderId="0" xfId="0" applyNumberFormat="1" applyFill="1" applyAlignment="1">
      <alignment horizontal="center" vertical="center" wrapText="1"/>
    </xf>
    <xf numFmtId="1" fontId="0" fillId="0" borderId="4" xfId="0" applyNumberFormat="1"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left" vertical="center" wrapText="1"/>
    </xf>
    <xf numFmtId="165" fontId="0" fillId="0" borderId="0" xfId="0" applyNumberFormat="1" applyAlignment="1">
      <alignment horizontal="center" vertical="center"/>
    </xf>
    <xf numFmtId="1" fontId="0" fillId="0" borderId="0" xfId="0" applyNumberFormat="1" applyAlignment="1">
      <alignment horizontal="center" vertical="center"/>
    </xf>
    <xf numFmtId="0" fontId="0" fillId="3" borderId="1" xfId="0" applyFill="1" applyBorder="1" applyAlignment="1">
      <alignment horizontal="center" vertical="center" wrapText="1"/>
    </xf>
    <xf numFmtId="165" fontId="0" fillId="0" borderId="0" xfId="0" applyNumberFormat="1" applyAlignment="1">
      <alignment horizontal="center" vertical="center" wrapText="1"/>
    </xf>
    <xf numFmtId="0" fontId="0" fillId="0" borderId="2" xfId="0" applyBorder="1" applyAlignment="1">
      <alignment horizontal="center" vertical="center" wrapText="1"/>
    </xf>
    <xf numFmtId="0" fontId="0" fillId="3" borderId="1" xfId="0" applyFill="1" applyBorder="1" applyAlignment="1">
      <alignment horizontal="center" vertical="center"/>
    </xf>
    <xf numFmtId="49" fontId="2" fillId="0" borderId="1" xfId="0" applyNumberFormat="1" applyFont="1" applyFill="1" applyBorder="1" applyAlignment="1">
      <alignment horizontal="center" vertical="center" wrapText="1"/>
    </xf>
    <xf numFmtId="15" fontId="0" fillId="0" borderId="1" xfId="0" applyNumberFormat="1"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5" fontId="2" fillId="0" borderId="7" xfId="0" applyNumberFormat="1" applyFont="1" applyFill="1"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wrapText="1"/>
    </xf>
    <xf numFmtId="0" fontId="2" fillId="0" borderId="7" xfId="0" applyFont="1" applyFill="1" applyBorder="1" applyAlignment="1">
      <alignment horizontal="center" vertical="center" wrapText="1"/>
    </xf>
    <xf numFmtId="15" fontId="2" fillId="0" borderId="7" xfId="0" applyNumberFormat="1" applyFont="1" applyFill="1" applyBorder="1" applyAlignment="1">
      <alignment horizontal="center" vertical="center" wrapText="1"/>
    </xf>
    <xf numFmtId="0" fontId="0" fillId="0" borderId="7" xfId="0" applyBorder="1" applyAlignment="1">
      <alignment horizontal="center" vertical="center"/>
    </xf>
    <xf numFmtId="15" fontId="2"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2">
    <cellStyle name="Comma" xfId="1" builtinId="3"/>
    <cellStyle name="Normal" xfId="0" builtinId="0"/>
  </cellStyles>
  <dxfs count="84">
    <dxf>
      <font>
        <color theme="0"/>
      </font>
      <fill>
        <patternFill>
          <bgColor rgb="FFFF3300"/>
        </patternFill>
      </fill>
    </dxf>
    <dxf>
      <font>
        <color theme="0"/>
      </font>
      <fill>
        <patternFill>
          <bgColor rgb="FFFF3300"/>
        </patternFill>
      </fill>
    </dxf>
    <dxf>
      <font>
        <color theme="0"/>
      </font>
      <fill>
        <patternFill>
          <bgColor rgb="FFFF3300"/>
        </patternFill>
      </fill>
    </dxf>
    <dxf>
      <font>
        <color theme="0"/>
      </font>
      <fill>
        <patternFill>
          <bgColor rgb="FFFF3300"/>
        </patternFill>
      </fill>
    </dxf>
    <dxf>
      <font>
        <color theme="0"/>
      </font>
      <fill>
        <patternFill>
          <bgColor rgb="FFFF3300"/>
        </patternFill>
      </fill>
    </dxf>
    <dxf>
      <font>
        <color theme="0"/>
      </font>
      <fill>
        <patternFill>
          <bgColor rgb="FFFF3300"/>
        </patternFill>
      </fill>
    </dxf>
    <dxf>
      <font>
        <color theme="0"/>
      </font>
      <fill>
        <patternFill>
          <bgColor rgb="FFFF3300"/>
        </patternFill>
      </fill>
    </dxf>
    <dxf>
      <font>
        <color theme="0"/>
      </font>
      <fill>
        <patternFill>
          <bgColor rgb="FFFF3300"/>
        </patternFill>
      </fill>
    </dxf>
    <dxf>
      <font>
        <color theme="2" tint="-0.749961851863155"/>
      </font>
      <fill>
        <patternFill>
          <bgColor theme="2" tint="-9.9948118533890809E-2"/>
        </patternFill>
      </fill>
    </dxf>
    <dxf>
      <font>
        <color theme="2" tint="-0.749961851863155"/>
      </font>
      <fill>
        <patternFill>
          <bgColor theme="2" tint="-9.9948118533890809E-2"/>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rgb="FFC00000"/>
      </font>
      <fill>
        <patternFill>
          <bgColor theme="5" tint="0.59996337778862885"/>
        </patternFill>
      </fill>
    </dxf>
    <dxf>
      <font>
        <color theme="2" tint="-0.749961851863155"/>
      </font>
      <fill>
        <patternFill>
          <bgColor theme="2" tint="-9.9948118533890809E-2"/>
        </patternFill>
      </fill>
    </dxf>
    <dxf>
      <font>
        <color theme="2" tint="-0.749961851863155"/>
      </font>
      <fill>
        <patternFill>
          <bgColor theme="2" tint="-9.9948118533890809E-2"/>
        </patternFill>
      </fill>
    </dxf>
    <dxf>
      <font>
        <color rgb="FF006100"/>
      </font>
      <fill>
        <patternFill>
          <bgColor rgb="FFC6EFCE"/>
        </patternFill>
      </fill>
    </dxf>
    <dxf>
      <font>
        <color rgb="FF002060"/>
      </font>
      <fill>
        <patternFill>
          <bgColor theme="4" tint="0.39994506668294322"/>
        </patternFill>
      </fill>
    </dxf>
    <dxf>
      <font>
        <b val="0"/>
        <i val="0"/>
        <color theme="4" tint="-0.499984740745262"/>
      </font>
      <fill>
        <patternFill>
          <bgColor theme="4" tint="0.39994506668294322"/>
        </patternFill>
      </fill>
    </dxf>
    <dxf>
      <font>
        <color rgb="FF9C6500"/>
      </font>
      <fill>
        <patternFill>
          <bgColor rgb="FFFFEB9C"/>
        </patternFill>
      </fill>
    </dxf>
    <dxf>
      <font>
        <b val="0"/>
        <i val="0"/>
        <color auto="1"/>
      </font>
      <fill>
        <patternFill>
          <bgColor theme="0" tint="-0.14996795556505021"/>
        </patternFill>
      </fill>
    </dxf>
    <dxf>
      <font>
        <color rgb="FF006100"/>
      </font>
      <fill>
        <patternFill>
          <bgColor rgb="FFC6EFCE"/>
        </patternFill>
      </fill>
    </dxf>
    <dxf>
      <font>
        <color rgb="FF002060"/>
      </font>
      <fill>
        <patternFill>
          <bgColor theme="4" tint="0.39994506668294322"/>
        </patternFill>
      </fill>
    </dxf>
    <dxf>
      <font>
        <b val="0"/>
        <i val="0"/>
        <color theme="4" tint="-0.499984740745262"/>
      </font>
      <fill>
        <patternFill>
          <bgColor theme="4" tint="0.39994506668294322"/>
        </patternFill>
      </fill>
    </dxf>
    <dxf>
      <font>
        <color rgb="FF9C6500"/>
      </font>
      <fill>
        <patternFill>
          <bgColor rgb="FFFFEB9C"/>
        </patternFill>
      </fill>
    </dxf>
    <dxf>
      <font>
        <b val="0"/>
        <i val="0"/>
        <color auto="1"/>
      </font>
      <fill>
        <patternFill>
          <bgColor theme="0" tint="-0.14996795556505021"/>
        </patternFill>
      </fill>
    </dxf>
    <dxf>
      <font>
        <b val="0"/>
        <i val="0"/>
        <color theme="4" tint="-0.499984740745262"/>
      </font>
      <fill>
        <patternFill>
          <bgColor theme="4" tint="0.39994506668294322"/>
        </patternFill>
      </fill>
    </dxf>
    <dxf>
      <font>
        <color rgb="FF9C6500"/>
      </font>
      <fill>
        <patternFill>
          <bgColor rgb="FFFFEB9C"/>
        </patternFill>
      </fill>
    </dxf>
    <dxf>
      <font>
        <b val="0"/>
        <i val="0"/>
        <color auto="1"/>
      </font>
      <fill>
        <patternFill>
          <bgColor theme="0" tint="-0.14996795556505021"/>
        </patternFill>
      </fill>
    </dxf>
    <dxf>
      <font>
        <color rgb="FF006100"/>
      </font>
      <fill>
        <patternFill>
          <bgColor rgb="FFC6EFCE"/>
        </patternFill>
      </fill>
    </dxf>
    <dxf>
      <font>
        <color rgb="FF002060"/>
      </font>
      <fill>
        <patternFill>
          <bgColor theme="4" tint="0.39994506668294322"/>
        </patternFill>
      </fill>
    </dxf>
    <dxf>
      <font>
        <b val="0"/>
        <i val="0"/>
        <color theme="4" tint="-0.499984740745262"/>
      </font>
      <fill>
        <patternFill>
          <bgColor theme="4" tint="0.39994506668294322"/>
        </patternFill>
      </fill>
    </dxf>
    <dxf>
      <font>
        <color rgb="FF9C6500"/>
      </font>
      <fill>
        <patternFill>
          <bgColor rgb="FFFFEB9C"/>
        </patternFill>
      </fill>
    </dxf>
    <dxf>
      <font>
        <b val="0"/>
        <i val="0"/>
        <color auto="1"/>
      </font>
      <fill>
        <patternFill>
          <bgColor theme="0" tint="-0.14996795556505021"/>
        </patternFill>
      </fill>
    </dxf>
    <dxf>
      <font>
        <color rgb="FF006100"/>
      </font>
      <fill>
        <patternFill>
          <bgColor rgb="FFC6EFCE"/>
        </patternFill>
      </fill>
    </dxf>
    <dxf>
      <font>
        <color rgb="FF002060"/>
      </font>
      <fill>
        <patternFill>
          <bgColor theme="4" tint="0.39994506668294322"/>
        </patternFill>
      </fill>
    </dxf>
    <dxf>
      <font>
        <b val="0"/>
        <i val="0"/>
        <color theme="4" tint="-0.499984740745262"/>
      </font>
      <fill>
        <patternFill>
          <bgColor theme="4" tint="0.39994506668294322"/>
        </patternFill>
      </fill>
    </dxf>
    <dxf>
      <font>
        <color rgb="FF9C6500"/>
      </font>
      <fill>
        <patternFill>
          <bgColor rgb="FFFFEB9C"/>
        </patternFill>
      </fill>
    </dxf>
    <dxf>
      <font>
        <b val="0"/>
        <i val="0"/>
        <color auto="1"/>
      </font>
      <fill>
        <patternFill>
          <bgColor theme="0" tint="-0.14996795556505021"/>
        </patternFill>
      </fill>
    </dxf>
    <dxf>
      <font>
        <color rgb="FF006100"/>
      </font>
      <fill>
        <patternFill>
          <bgColor rgb="FFC6EFCE"/>
        </patternFill>
      </fill>
    </dxf>
    <dxf>
      <font>
        <color rgb="FF002060"/>
      </font>
      <fill>
        <patternFill>
          <bgColor theme="4" tint="0.39994506668294322"/>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theme="5" tint="-0.24994659260841701"/>
      </font>
      <fill>
        <patternFill>
          <bgColor theme="5" tint="0.59996337778862885"/>
        </patternFill>
      </fill>
    </dxf>
    <dxf>
      <font>
        <color rgb="FF006100"/>
      </font>
      <fill>
        <patternFill>
          <bgColor rgb="FFC6EFCE"/>
        </patternFill>
      </fill>
    </dxf>
    <dxf>
      <font>
        <color theme="3" tint="-0.24994659260841701"/>
      </font>
      <fill>
        <patternFill>
          <bgColor theme="3" tint="0.79998168889431442"/>
        </patternFill>
      </fill>
    </dxf>
    <dxf>
      <font>
        <color rgb="FF7030A0"/>
      </font>
      <fill>
        <patternFill>
          <bgColor rgb="FFC9A4E4"/>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006100"/>
      </font>
      <fill>
        <patternFill>
          <bgColor rgb="FFC6EFCE"/>
        </patternFill>
      </fill>
    </dxf>
    <dxf>
      <font>
        <color theme="0"/>
      </font>
      <fill>
        <patternFill>
          <bgColor theme="9" tint="-0.24994659260841701"/>
        </patternFill>
      </fill>
    </dxf>
    <dxf>
      <font>
        <color rgb="FF9C6500"/>
      </font>
      <fill>
        <patternFill>
          <bgColor rgb="FFFFEB9C"/>
        </patternFill>
      </fill>
    </dxf>
    <dxf>
      <font>
        <color auto="1"/>
      </font>
      <fill>
        <patternFill>
          <bgColor rgb="FFFFC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theme="4" tint="-0.499984740745262"/>
      </font>
      <fill>
        <patternFill>
          <bgColor theme="4" tint="0.59996337778862885"/>
        </patternFill>
      </fill>
    </dxf>
    <dxf>
      <font>
        <color theme="2" tint="-0.499984740745262"/>
      </font>
      <fill>
        <patternFill>
          <bgColor theme="6" tint="0.59996337778862885"/>
        </patternFill>
      </fill>
    </dxf>
    <dxf>
      <font>
        <color rgb="FF7030A0"/>
      </font>
      <fill>
        <patternFill>
          <bgColor rgb="FFF0BCFA"/>
        </patternFill>
      </fill>
    </dxf>
    <dxf>
      <font>
        <color rgb="FF006100"/>
      </font>
      <fill>
        <patternFill>
          <bgColor rgb="FFC6EFCE"/>
        </patternFill>
      </fill>
    </dxf>
  </dxfs>
  <tableStyles count="0" defaultTableStyle="TableStyleMedium2" defaultPivotStyle="PivotStyleLight16"/>
  <colors>
    <mruColors>
      <color rgb="FFF0BCFA"/>
      <color rgb="FFD6D0FC"/>
      <color rgb="FFC9A4E4"/>
      <color rgb="FFFF3300"/>
      <color rgb="FF960000"/>
      <color rgb="FF500000"/>
      <color rgb="FFB17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9"/>
  <sheetViews>
    <sheetView workbookViewId="0">
      <selection activeCell="B9" sqref="B9"/>
    </sheetView>
  </sheetViews>
  <sheetFormatPr defaultRowHeight="15" x14ac:dyDescent="0.25"/>
  <cols>
    <col min="2" max="2" width="73.28515625" bestFit="1" customWidth="1"/>
    <col min="3" max="3" width="9.140625" style="8"/>
  </cols>
  <sheetData>
    <row r="1" spans="2:3" x14ac:dyDescent="0.25">
      <c r="B1" t="s">
        <v>61</v>
      </c>
    </row>
    <row r="3" spans="2:3" x14ac:dyDescent="0.25">
      <c r="B3" s="1" t="s">
        <v>55</v>
      </c>
    </row>
    <row r="4" spans="2:3" x14ac:dyDescent="0.25">
      <c r="B4" t="s">
        <v>32</v>
      </c>
      <c r="C4" s="8" t="s">
        <v>66</v>
      </c>
    </row>
    <row r="5" spans="2:3" x14ac:dyDescent="0.25">
      <c r="B5" t="s">
        <v>33</v>
      </c>
      <c r="C5" s="8" t="s">
        <v>66</v>
      </c>
    </row>
    <row r="6" spans="2:3" x14ac:dyDescent="0.25">
      <c r="B6" t="s">
        <v>34</v>
      </c>
      <c r="C6" s="8" t="s">
        <v>66</v>
      </c>
    </row>
    <row r="7" spans="2:3" x14ac:dyDescent="0.25">
      <c r="B7" t="s">
        <v>35</v>
      </c>
      <c r="C7" s="8" t="s">
        <v>66</v>
      </c>
    </row>
    <row r="8" spans="2:3" x14ac:dyDescent="0.25">
      <c r="B8" t="s">
        <v>36</v>
      </c>
      <c r="C8" s="8" t="s">
        <v>66</v>
      </c>
    </row>
    <row r="9" spans="2:3" x14ac:dyDescent="0.25">
      <c r="B9" t="s">
        <v>37</v>
      </c>
      <c r="C9" s="8" t="s">
        <v>66</v>
      </c>
    </row>
    <row r="10" spans="2:3" x14ac:dyDescent="0.25">
      <c r="B10" t="s">
        <v>38</v>
      </c>
    </row>
    <row r="11" spans="2:3" x14ac:dyDescent="0.25">
      <c r="B11" s="1" t="s">
        <v>56</v>
      </c>
    </row>
    <row r="12" spans="2:3" x14ac:dyDescent="0.25">
      <c r="B12" t="s">
        <v>39</v>
      </c>
      <c r="C12" s="8" t="s">
        <v>66</v>
      </c>
    </row>
    <row r="13" spans="2:3" x14ac:dyDescent="0.25">
      <c r="B13" t="s">
        <v>36</v>
      </c>
      <c r="C13" s="8" t="s">
        <v>66</v>
      </c>
    </row>
    <row r="14" spans="2:3" x14ac:dyDescent="0.25">
      <c r="B14" t="s">
        <v>40</v>
      </c>
      <c r="C14" s="8" t="s">
        <v>66</v>
      </c>
    </row>
    <row r="15" spans="2:3" x14ac:dyDescent="0.25">
      <c r="B15" t="s">
        <v>35</v>
      </c>
      <c r="C15" s="8" t="s">
        <v>66</v>
      </c>
    </row>
    <row r="16" spans="2:3" x14ac:dyDescent="0.25">
      <c r="B16" t="s">
        <v>38</v>
      </c>
    </row>
    <row r="17" spans="2:3" x14ac:dyDescent="0.25">
      <c r="B17" s="1" t="s">
        <v>57</v>
      </c>
    </row>
    <row r="18" spans="2:3" x14ac:dyDescent="0.25">
      <c r="B18" t="s">
        <v>41</v>
      </c>
      <c r="C18" s="8" t="s">
        <v>66</v>
      </c>
    </row>
    <row r="19" spans="2:3" x14ac:dyDescent="0.25">
      <c r="B19" t="s">
        <v>42</v>
      </c>
      <c r="C19" s="8" t="s">
        <v>66</v>
      </c>
    </row>
    <row r="20" spans="2:3" x14ac:dyDescent="0.25">
      <c r="B20" t="s">
        <v>35</v>
      </c>
      <c r="C20" s="8" t="s">
        <v>66</v>
      </c>
    </row>
    <row r="21" spans="2:3" x14ac:dyDescent="0.25">
      <c r="B21" t="s">
        <v>43</v>
      </c>
      <c r="C21" s="8" t="s">
        <v>66</v>
      </c>
    </row>
    <row r="22" spans="2:3" x14ac:dyDescent="0.25">
      <c r="B22" t="s">
        <v>38</v>
      </c>
    </row>
    <row r="23" spans="2:3" x14ac:dyDescent="0.25">
      <c r="B23" s="1" t="s">
        <v>58</v>
      </c>
    </row>
    <row r="24" spans="2:3" x14ac:dyDescent="0.25">
      <c r="B24" t="s">
        <v>44</v>
      </c>
      <c r="C24" s="8" t="s">
        <v>66</v>
      </c>
    </row>
    <row r="25" spans="2:3" x14ac:dyDescent="0.25">
      <c r="B25" t="s">
        <v>45</v>
      </c>
      <c r="C25" s="8" t="s">
        <v>66</v>
      </c>
    </row>
    <row r="26" spans="2:3" x14ac:dyDescent="0.25">
      <c r="B26" t="s">
        <v>46</v>
      </c>
      <c r="C26" s="8" t="s">
        <v>66</v>
      </c>
    </row>
    <row r="27" spans="2:3" x14ac:dyDescent="0.25">
      <c r="B27" t="s">
        <v>47</v>
      </c>
      <c r="C27" s="8" t="s">
        <v>66</v>
      </c>
    </row>
    <row r="28" spans="2:3" x14ac:dyDescent="0.25">
      <c r="B28" t="s">
        <v>38</v>
      </c>
    </row>
    <row r="29" spans="2:3" x14ac:dyDescent="0.25">
      <c r="B29" s="1" t="s">
        <v>59</v>
      </c>
    </row>
    <row r="30" spans="2:3" x14ac:dyDescent="0.25">
      <c r="B30" t="s">
        <v>48</v>
      </c>
      <c r="C30" s="8" t="s">
        <v>66</v>
      </c>
    </row>
    <row r="31" spans="2:3" x14ac:dyDescent="0.25">
      <c r="B31" t="s">
        <v>49</v>
      </c>
      <c r="C31" s="8" t="s">
        <v>66</v>
      </c>
    </row>
    <row r="32" spans="2:3" x14ac:dyDescent="0.25">
      <c r="B32" t="s">
        <v>50</v>
      </c>
      <c r="C32" s="8" t="s">
        <v>66</v>
      </c>
    </row>
    <row r="33" spans="2:3" x14ac:dyDescent="0.25">
      <c r="B33" t="s">
        <v>51</v>
      </c>
      <c r="C33" s="8" t="s">
        <v>66</v>
      </c>
    </row>
    <row r="34" spans="2:3" x14ac:dyDescent="0.25">
      <c r="B34" t="s">
        <v>52</v>
      </c>
      <c r="C34" s="8" t="s">
        <v>66</v>
      </c>
    </row>
    <row r="35" spans="2:3" x14ac:dyDescent="0.25">
      <c r="B35" t="s">
        <v>53</v>
      </c>
      <c r="C35" s="8" t="s">
        <v>66</v>
      </c>
    </row>
    <row r="36" spans="2:3" x14ac:dyDescent="0.25">
      <c r="B36" t="s">
        <v>38</v>
      </c>
    </row>
    <row r="37" spans="2:3" x14ac:dyDescent="0.25">
      <c r="B37" s="1" t="s">
        <v>60</v>
      </c>
    </row>
    <row r="38" spans="2:3" x14ac:dyDescent="0.25">
      <c r="B38" t="s">
        <v>54</v>
      </c>
      <c r="C38" s="8" t="s">
        <v>66</v>
      </c>
    </row>
    <row r="39" spans="2:3" x14ac:dyDescent="0.25">
      <c r="B39"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1"/>
  <sheetViews>
    <sheetView workbookViewId="0">
      <selection activeCell="B11" sqref="B11"/>
    </sheetView>
  </sheetViews>
  <sheetFormatPr defaultRowHeight="15" x14ac:dyDescent="0.25"/>
  <cols>
    <col min="1" max="1" width="3.85546875" customWidth="1"/>
    <col min="2" max="2" width="63.28515625" customWidth="1"/>
    <col min="3" max="3" width="9.140625" style="2"/>
    <col min="5" max="5" width="4.28515625" customWidth="1"/>
  </cols>
  <sheetData>
    <row r="1" spans="2:3" x14ac:dyDescent="0.25">
      <c r="B1" s="1" t="s">
        <v>4</v>
      </c>
    </row>
    <row r="3" spans="2:3" x14ac:dyDescent="0.25">
      <c r="B3" s="1" t="s">
        <v>9</v>
      </c>
    </row>
    <row r="4" spans="2:3" x14ac:dyDescent="0.25">
      <c r="B4" s="3" t="s">
        <v>11</v>
      </c>
      <c r="C4" s="2">
        <v>10</v>
      </c>
    </row>
    <row r="5" spans="2:3" x14ac:dyDescent="0.25">
      <c r="B5" s="3" t="s">
        <v>26</v>
      </c>
    </row>
    <row r="6" spans="2:3" x14ac:dyDescent="0.25">
      <c r="B6" s="3"/>
    </row>
    <row r="7" spans="2:3" x14ac:dyDescent="0.25">
      <c r="B7" s="3" t="s">
        <v>12</v>
      </c>
      <c r="C7" s="2">
        <v>3</v>
      </c>
    </row>
    <row r="8" spans="2:3" x14ac:dyDescent="0.25">
      <c r="B8" s="3" t="s">
        <v>26</v>
      </c>
    </row>
    <row r="9" spans="2:3" x14ac:dyDescent="0.25">
      <c r="B9" s="3" t="s">
        <v>13</v>
      </c>
    </row>
    <row r="10" spans="2:3" x14ac:dyDescent="0.25">
      <c r="B10" s="3" t="s">
        <v>27</v>
      </c>
    </row>
    <row r="11" spans="2:3" x14ac:dyDescent="0.25">
      <c r="B11" s="3"/>
    </row>
    <row r="12" spans="2:3" x14ac:dyDescent="0.25">
      <c r="B12" s="3" t="s">
        <v>14</v>
      </c>
      <c r="C12" s="2">
        <v>1</v>
      </c>
    </row>
    <row r="13" spans="2:3" x14ac:dyDescent="0.25">
      <c r="B13" s="3" t="s">
        <v>15</v>
      </c>
    </row>
    <row r="14" spans="2:3" x14ac:dyDescent="0.25">
      <c r="B14" s="3"/>
    </row>
    <row r="15" spans="2:3" x14ac:dyDescent="0.25">
      <c r="B15" s="3" t="s">
        <v>16</v>
      </c>
      <c r="C15" s="2">
        <v>1</v>
      </c>
    </row>
    <row r="16" spans="2:3" x14ac:dyDescent="0.25">
      <c r="B16" s="3" t="s">
        <v>17</v>
      </c>
    </row>
    <row r="17" spans="2:3" x14ac:dyDescent="0.25">
      <c r="B17" s="3"/>
    </row>
    <row r="18" spans="2:3" x14ac:dyDescent="0.25">
      <c r="B18" s="3" t="s">
        <v>18</v>
      </c>
      <c r="C18" s="2" t="s">
        <v>24</v>
      </c>
    </row>
    <row r="19" spans="2:3" x14ac:dyDescent="0.25">
      <c r="B19" s="3" t="s">
        <v>19</v>
      </c>
    </row>
    <row r="20" spans="2:3" x14ac:dyDescent="0.25">
      <c r="B20" s="3"/>
    </row>
    <row r="21" spans="2:3" x14ac:dyDescent="0.25">
      <c r="B21" s="3" t="s">
        <v>20</v>
      </c>
      <c r="C21" s="2">
        <v>1</v>
      </c>
    </row>
    <row r="22" spans="2:3" x14ac:dyDescent="0.25">
      <c r="B22" s="3" t="s">
        <v>21</v>
      </c>
    </row>
    <row r="23" spans="2:3" x14ac:dyDescent="0.25">
      <c r="B23" s="3"/>
    </row>
    <row r="24" spans="2:3" x14ac:dyDescent="0.25">
      <c r="B24" s="3" t="s">
        <v>25</v>
      </c>
      <c r="C24" s="2">
        <v>10</v>
      </c>
    </row>
    <row r="25" spans="2:3" x14ac:dyDescent="0.25">
      <c r="B25" s="3" t="s">
        <v>28</v>
      </c>
    </row>
    <row r="26" spans="2:3" x14ac:dyDescent="0.25">
      <c r="B26" s="3"/>
    </row>
    <row r="27" spans="2:3" x14ac:dyDescent="0.25">
      <c r="B27" s="3" t="s">
        <v>22</v>
      </c>
      <c r="C27" s="2">
        <v>1</v>
      </c>
    </row>
    <row r="28" spans="2:3" x14ac:dyDescent="0.25">
      <c r="B28" s="3" t="s">
        <v>29</v>
      </c>
    </row>
    <row r="29" spans="2:3" x14ac:dyDescent="0.25">
      <c r="B29" s="3"/>
    </row>
    <row r="30" spans="2:3" x14ac:dyDescent="0.25">
      <c r="B30" s="3" t="s">
        <v>23</v>
      </c>
      <c r="C30" s="2">
        <v>3</v>
      </c>
    </row>
    <row r="31" spans="2:3" x14ac:dyDescent="0.25">
      <c r="B31" s="3" t="s">
        <v>30</v>
      </c>
    </row>
    <row r="32" spans="2:3" x14ac:dyDescent="0.25">
      <c r="B32" s="3" t="s">
        <v>31</v>
      </c>
    </row>
    <row r="33" spans="2:4" x14ac:dyDescent="0.25">
      <c r="B33" s="3"/>
    </row>
    <row r="34" spans="2:4" x14ac:dyDescent="0.25">
      <c r="B34" s="7" t="s">
        <v>7</v>
      </c>
      <c r="C34" s="2" t="e">
        <f>SUM(Penambahan!#REF!)</f>
        <v>#REF!</v>
      </c>
      <c r="D34" t="s">
        <v>6</v>
      </c>
    </row>
    <row r="35" spans="2:4" x14ac:dyDescent="0.25">
      <c r="C35" s="2" t="e">
        <f>C34/5</f>
        <v>#REF!</v>
      </c>
      <c r="D35" t="s">
        <v>5</v>
      </c>
    </row>
    <row r="37" spans="2:4" x14ac:dyDescent="0.25">
      <c r="B37" s="4" t="s">
        <v>10</v>
      </c>
      <c r="C37" s="2">
        <f>SUM(C3:C3)</f>
        <v>0</v>
      </c>
    </row>
    <row r="38" spans="2:4" x14ac:dyDescent="0.25">
      <c r="C38" s="2">
        <f>C37/5</f>
        <v>0</v>
      </c>
      <c r="D38" t="s">
        <v>5</v>
      </c>
    </row>
    <row r="40" spans="2:4" x14ac:dyDescent="0.25">
      <c r="B40" s="5" t="s">
        <v>8</v>
      </c>
      <c r="C40" s="6">
        <f>C38</f>
        <v>0</v>
      </c>
      <c r="D40" s="1" t="s">
        <v>5</v>
      </c>
    </row>
    <row r="41" spans="2:4" x14ac:dyDescent="0.25">
      <c r="B41" s="1"/>
      <c r="C41" s="6">
        <f>C40*5</f>
        <v>0</v>
      </c>
      <c r="D41" s="1" t="s">
        <v>6</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2"/>
  <sheetViews>
    <sheetView zoomScale="70" zoomScaleNormal="70" workbookViewId="0">
      <selection activeCell="B71" sqref="B71"/>
    </sheetView>
  </sheetViews>
  <sheetFormatPr defaultRowHeight="15" x14ac:dyDescent="0.25"/>
  <cols>
    <col min="2" max="2" width="68" bestFit="1" customWidth="1"/>
    <col min="3" max="4" width="9.140625" style="2"/>
    <col min="5" max="5" width="10.7109375" style="8" customWidth="1"/>
  </cols>
  <sheetData>
    <row r="1" spans="2:5" x14ac:dyDescent="0.25">
      <c r="B1" s="1" t="s">
        <v>90</v>
      </c>
    </row>
    <row r="3" spans="2:5" x14ac:dyDescent="0.25">
      <c r="B3" s="10"/>
      <c r="C3" s="2" t="s">
        <v>68</v>
      </c>
      <c r="D3" s="2" t="s">
        <v>87</v>
      </c>
      <c r="E3" s="8" t="s">
        <v>67</v>
      </c>
    </row>
    <row r="4" spans="2:5" x14ac:dyDescent="0.25">
      <c r="B4" s="13" t="s">
        <v>0</v>
      </c>
    </row>
    <row r="5" spans="2:5" x14ac:dyDescent="0.25">
      <c r="B5" s="10" t="s">
        <v>69</v>
      </c>
      <c r="C5" s="2" t="s">
        <v>66</v>
      </c>
      <c r="D5" s="2" t="s">
        <v>88</v>
      </c>
      <c r="E5" s="8" t="s">
        <v>19</v>
      </c>
    </row>
    <row r="6" spans="2:5" x14ac:dyDescent="0.25">
      <c r="B6" s="10" t="s">
        <v>70</v>
      </c>
      <c r="E6" s="14" t="s">
        <v>19</v>
      </c>
    </row>
    <row r="7" spans="2:5" x14ac:dyDescent="0.25">
      <c r="B7" s="3" t="s">
        <v>71</v>
      </c>
      <c r="E7" s="14" t="s">
        <v>19</v>
      </c>
    </row>
    <row r="8" spans="2:5" x14ac:dyDescent="0.25">
      <c r="B8" s="10" t="s">
        <v>72</v>
      </c>
      <c r="C8" s="2" t="s">
        <v>66</v>
      </c>
      <c r="D8" s="2" t="s">
        <v>88</v>
      </c>
      <c r="E8" s="14" t="s">
        <v>19</v>
      </c>
    </row>
    <row r="9" spans="2:5" x14ac:dyDescent="0.25">
      <c r="B9" s="10" t="s">
        <v>73</v>
      </c>
      <c r="C9" s="2" t="s">
        <v>66</v>
      </c>
      <c r="D9" s="2" t="s">
        <v>88</v>
      </c>
      <c r="E9" s="14" t="s">
        <v>19</v>
      </c>
    </row>
    <row r="10" spans="2:5" x14ac:dyDescent="0.25">
      <c r="B10" s="10" t="s">
        <v>74</v>
      </c>
      <c r="E10" s="14" t="s">
        <v>19</v>
      </c>
    </row>
    <row r="11" spans="2:5" x14ac:dyDescent="0.25">
      <c r="B11" s="13"/>
    </row>
    <row r="12" spans="2:5" x14ac:dyDescent="0.25">
      <c r="B12" s="13" t="s">
        <v>1</v>
      </c>
      <c r="E12" s="14" t="s">
        <v>19</v>
      </c>
    </row>
    <row r="13" spans="2:5" x14ac:dyDescent="0.25">
      <c r="B13" s="10" t="s">
        <v>75</v>
      </c>
      <c r="C13" s="12" t="s">
        <v>66</v>
      </c>
      <c r="D13" s="12" t="s">
        <v>88</v>
      </c>
      <c r="E13" s="14" t="s">
        <v>19</v>
      </c>
    </row>
    <row r="14" spans="2:5" x14ac:dyDescent="0.25">
      <c r="B14" s="3" t="s">
        <v>76</v>
      </c>
      <c r="C14" s="12" t="s">
        <v>66</v>
      </c>
      <c r="D14" s="12" t="s">
        <v>88</v>
      </c>
      <c r="E14" s="14" t="s">
        <v>19</v>
      </c>
    </row>
    <row r="15" spans="2:5" x14ac:dyDescent="0.25">
      <c r="B15" s="10" t="s">
        <v>77</v>
      </c>
      <c r="C15" s="2" t="s">
        <v>66</v>
      </c>
      <c r="D15" s="2" t="s">
        <v>88</v>
      </c>
      <c r="E15" s="14" t="s">
        <v>19</v>
      </c>
    </row>
    <row r="16" spans="2:5" x14ac:dyDescent="0.25">
      <c r="B16" s="10" t="s">
        <v>78</v>
      </c>
      <c r="C16" s="12" t="s">
        <v>66</v>
      </c>
      <c r="D16" s="12" t="s">
        <v>88</v>
      </c>
      <c r="E16" s="14" t="s">
        <v>19</v>
      </c>
    </row>
    <row r="17" spans="2:5" x14ac:dyDescent="0.25">
      <c r="B17" s="10" t="s">
        <v>79</v>
      </c>
      <c r="C17" s="12" t="s">
        <v>66</v>
      </c>
      <c r="D17" s="12" t="s">
        <v>88</v>
      </c>
      <c r="E17" s="14" t="s">
        <v>19</v>
      </c>
    </row>
    <row r="18" spans="2:5" x14ac:dyDescent="0.25">
      <c r="B18" s="13"/>
    </row>
    <row r="19" spans="2:5" x14ac:dyDescent="0.25">
      <c r="B19" s="13" t="s">
        <v>111</v>
      </c>
      <c r="E19" s="14" t="s">
        <v>19</v>
      </c>
    </row>
    <row r="20" spans="2:5" x14ac:dyDescent="0.25">
      <c r="B20" s="3" t="s">
        <v>80</v>
      </c>
      <c r="C20" s="2" t="s">
        <v>66</v>
      </c>
      <c r="D20" s="2" t="s">
        <v>88</v>
      </c>
      <c r="E20" s="14" t="s">
        <v>19</v>
      </c>
    </row>
    <row r="21" spans="2:5" x14ac:dyDescent="0.25">
      <c r="B21" s="10" t="s">
        <v>81</v>
      </c>
      <c r="C21" s="2" t="s">
        <v>66</v>
      </c>
      <c r="D21" s="2" t="s">
        <v>88</v>
      </c>
      <c r="E21" s="14" t="s">
        <v>19</v>
      </c>
    </row>
    <row r="22" spans="2:5" x14ac:dyDescent="0.25">
      <c r="B22" s="10"/>
    </row>
    <row r="23" spans="2:5" x14ac:dyDescent="0.25">
      <c r="B23" s="13" t="s">
        <v>112</v>
      </c>
    </row>
    <row r="24" spans="2:5" x14ac:dyDescent="0.25">
      <c r="B24" s="3" t="s">
        <v>82</v>
      </c>
      <c r="C24" s="12" t="s">
        <v>66</v>
      </c>
      <c r="D24" s="12" t="s">
        <v>88</v>
      </c>
      <c r="E24" s="14" t="s">
        <v>19</v>
      </c>
    </row>
    <row r="25" spans="2:5" x14ac:dyDescent="0.25">
      <c r="B25" s="10" t="s">
        <v>83</v>
      </c>
      <c r="C25" s="2" t="s">
        <v>66</v>
      </c>
      <c r="D25" s="2" t="s">
        <v>88</v>
      </c>
      <c r="E25" s="14" t="s">
        <v>19</v>
      </c>
    </row>
    <row r="26" spans="2:5" x14ac:dyDescent="0.25">
      <c r="B26" s="10" t="s">
        <v>84</v>
      </c>
      <c r="C26" s="2" t="s">
        <v>66</v>
      </c>
      <c r="D26" s="2" t="s">
        <v>88</v>
      </c>
      <c r="E26" s="14" t="s">
        <v>19</v>
      </c>
    </row>
    <row r="27" spans="2:5" x14ac:dyDescent="0.25">
      <c r="B27" s="10" t="s">
        <v>48</v>
      </c>
      <c r="C27" s="2" t="s">
        <v>66</v>
      </c>
      <c r="D27" s="2" t="s">
        <v>88</v>
      </c>
      <c r="E27" s="14" t="s">
        <v>19</v>
      </c>
    </row>
    <row r="28" spans="2:5" x14ac:dyDescent="0.25">
      <c r="B28" s="10"/>
    </row>
    <row r="29" spans="2:5" x14ac:dyDescent="0.25">
      <c r="B29" s="13" t="s">
        <v>113</v>
      </c>
      <c r="E29" s="14" t="s">
        <v>19</v>
      </c>
    </row>
    <row r="30" spans="2:5" x14ac:dyDescent="0.25">
      <c r="B30" s="10" t="s">
        <v>116</v>
      </c>
      <c r="C30" s="2" t="s">
        <v>66</v>
      </c>
      <c r="D30" s="2" t="s">
        <v>88</v>
      </c>
      <c r="E30" s="14" t="s">
        <v>19</v>
      </c>
    </row>
    <row r="31" spans="2:5" s="10" customFormat="1" x14ac:dyDescent="0.25">
      <c r="B31" s="10" t="s">
        <v>85</v>
      </c>
      <c r="C31" s="12"/>
      <c r="D31" s="12"/>
      <c r="E31" s="14" t="s">
        <v>19</v>
      </c>
    </row>
    <row r="32" spans="2:5" s="10" customFormat="1" x14ac:dyDescent="0.25">
      <c r="C32" s="12"/>
      <c r="D32" s="12"/>
      <c r="E32" s="14"/>
    </row>
    <row r="33" spans="2:5" s="10" customFormat="1" x14ac:dyDescent="0.25">
      <c r="B33" s="10" t="s">
        <v>114</v>
      </c>
      <c r="C33" s="12" t="s">
        <v>66</v>
      </c>
      <c r="D33" s="12" t="s">
        <v>88</v>
      </c>
      <c r="E33" s="14" t="s">
        <v>19</v>
      </c>
    </row>
    <row r="34" spans="2:5" s="10" customFormat="1" x14ac:dyDescent="0.25">
      <c r="C34" s="12"/>
      <c r="D34" s="12"/>
      <c r="E34" s="14"/>
    </row>
    <row r="35" spans="2:5" s="10" customFormat="1" x14ac:dyDescent="0.25">
      <c r="B35" s="10" t="s">
        <v>115</v>
      </c>
      <c r="C35" s="12" t="s">
        <v>66</v>
      </c>
      <c r="D35" s="12" t="s">
        <v>88</v>
      </c>
      <c r="E35" s="14" t="s">
        <v>19</v>
      </c>
    </row>
    <row r="36" spans="2:5" s="10" customFormat="1" x14ac:dyDescent="0.25">
      <c r="C36" s="12"/>
      <c r="D36" s="12"/>
      <c r="E36" s="14"/>
    </row>
    <row r="37" spans="2:5" x14ac:dyDescent="0.25">
      <c r="B37" s="10"/>
      <c r="E37" s="8">
        <v>20</v>
      </c>
    </row>
    <row r="38" spans="2:5" x14ac:dyDescent="0.25">
      <c r="B38" s="13" t="s">
        <v>89</v>
      </c>
    </row>
    <row r="39" spans="2:5" x14ac:dyDescent="0.25">
      <c r="B39" s="9" t="s">
        <v>91</v>
      </c>
    </row>
    <row r="40" spans="2:5" x14ac:dyDescent="0.25">
      <c r="B40" s="4"/>
    </row>
    <row r="41" spans="2:5" x14ac:dyDescent="0.25">
      <c r="B41" s="1" t="s">
        <v>0</v>
      </c>
    </row>
    <row r="42" spans="2:5" x14ac:dyDescent="0.25">
      <c r="B42" t="s">
        <v>64</v>
      </c>
      <c r="C42" s="2" t="s">
        <v>19</v>
      </c>
      <c r="E42" s="2">
        <v>1</v>
      </c>
    </row>
    <row r="43" spans="2:5" x14ac:dyDescent="0.25">
      <c r="B43" t="s">
        <v>94</v>
      </c>
      <c r="C43" s="2" t="s">
        <v>19</v>
      </c>
      <c r="E43" s="2">
        <v>3</v>
      </c>
    </row>
    <row r="44" spans="2:5" x14ac:dyDescent="0.25">
      <c r="B44" t="s">
        <v>65</v>
      </c>
      <c r="C44" s="2" t="s">
        <v>66</v>
      </c>
      <c r="E44" s="2">
        <v>1</v>
      </c>
    </row>
    <row r="45" spans="2:5" x14ac:dyDescent="0.25">
      <c r="B45" t="s">
        <v>95</v>
      </c>
      <c r="C45" s="2" t="s">
        <v>104</v>
      </c>
      <c r="E45" s="2">
        <v>1</v>
      </c>
    </row>
    <row r="46" spans="2:5" x14ac:dyDescent="0.25">
      <c r="E46" s="2"/>
    </row>
    <row r="47" spans="2:5" x14ac:dyDescent="0.25">
      <c r="B47" s="1" t="s">
        <v>2</v>
      </c>
      <c r="E47" s="2"/>
    </row>
    <row r="48" spans="2:5" x14ac:dyDescent="0.25">
      <c r="B48" t="s">
        <v>103</v>
      </c>
      <c r="C48" s="2" t="s">
        <v>66</v>
      </c>
      <c r="E48" s="2">
        <v>2</v>
      </c>
    </row>
    <row r="49" spans="2:6" x14ac:dyDescent="0.25">
      <c r="E49" s="2"/>
    </row>
    <row r="50" spans="2:6" x14ac:dyDescent="0.25">
      <c r="B50" s="1" t="s">
        <v>3</v>
      </c>
      <c r="E50" s="2"/>
    </row>
    <row r="51" spans="2:6" x14ac:dyDescent="0.25">
      <c r="B51" t="s">
        <v>102</v>
      </c>
      <c r="C51" s="2" t="s">
        <v>104</v>
      </c>
      <c r="E51" s="2">
        <v>2</v>
      </c>
    </row>
    <row r="53" spans="2:6" x14ac:dyDescent="0.25">
      <c r="B53" s="1" t="s">
        <v>92</v>
      </c>
    </row>
    <row r="54" spans="2:6" x14ac:dyDescent="0.25">
      <c r="B54" s="9" t="s">
        <v>91</v>
      </c>
    </row>
    <row r="56" spans="2:6" x14ac:dyDescent="0.25">
      <c r="B56" s="1" t="s">
        <v>0</v>
      </c>
    </row>
    <row r="57" spans="2:6" x14ac:dyDescent="0.25">
      <c r="B57" t="s">
        <v>101</v>
      </c>
      <c r="C57" s="2" t="s">
        <v>104</v>
      </c>
      <c r="E57" s="8">
        <v>2</v>
      </c>
    </row>
    <row r="58" spans="2:6" x14ac:dyDescent="0.25">
      <c r="B58" s="22" t="s">
        <v>119</v>
      </c>
      <c r="C58" s="20"/>
      <c r="D58" s="20"/>
      <c r="E58" s="23">
        <v>2</v>
      </c>
    </row>
    <row r="59" spans="2:6" x14ac:dyDescent="0.25">
      <c r="B59" s="22" t="s">
        <v>62</v>
      </c>
      <c r="C59" s="20"/>
      <c r="D59" s="20"/>
      <c r="E59" s="23">
        <v>5</v>
      </c>
      <c r="F59" s="14" t="s">
        <v>121</v>
      </c>
    </row>
    <row r="60" spans="2:6" x14ac:dyDescent="0.25">
      <c r="B60" t="s">
        <v>105</v>
      </c>
      <c r="E60" s="8">
        <v>3</v>
      </c>
    </row>
    <row r="61" spans="2:6" x14ac:dyDescent="0.25">
      <c r="B61" t="s">
        <v>110</v>
      </c>
      <c r="E61" s="8">
        <v>1</v>
      </c>
    </row>
    <row r="62" spans="2:6" x14ac:dyDescent="0.25">
      <c r="B62" t="s">
        <v>106</v>
      </c>
      <c r="E62" s="8">
        <v>2</v>
      </c>
    </row>
    <row r="63" spans="2:6" s="10" customFormat="1" x14ac:dyDescent="0.25">
      <c r="B63" s="22" t="s">
        <v>107</v>
      </c>
      <c r="C63" s="12" t="s">
        <v>66</v>
      </c>
      <c r="D63" s="12"/>
      <c r="E63" s="23">
        <v>3</v>
      </c>
    </row>
    <row r="64" spans="2:6" x14ac:dyDescent="0.25">
      <c r="B64" s="22" t="s">
        <v>62</v>
      </c>
      <c r="E64" s="8">
        <v>10</v>
      </c>
    </row>
    <row r="65" spans="2:7" s="10" customFormat="1" x14ac:dyDescent="0.25">
      <c r="C65" s="12"/>
      <c r="D65" s="12"/>
      <c r="E65" s="14"/>
    </row>
    <row r="66" spans="2:7" x14ac:dyDescent="0.25">
      <c r="B66" s="1" t="s">
        <v>93</v>
      </c>
    </row>
    <row r="67" spans="2:7" x14ac:dyDescent="0.25">
      <c r="B67" s="22" t="s">
        <v>63</v>
      </c>
      <c r="C67" s="20"/>
      <c r="D67" s="20"/>
      <c r="E67" s="23">
        <v>5</v>
      </c>
      <c r="F67" t="s">
        <v>120</v>
      </c>
    </row>
    <row r="69" spans="2:7" x14ac:dyDescent="0.25">
      <c r="B69" s="1" t="s">
        <v>3</v>
      </c>
    </row>
    <row r="70" spans="2:7" x14ac:dyDescent="0.25">
      <c r="B70" s="22" t="s">
        <v>123</v>
      </c>
      <c r="C70" s="20"/>
      <c r="D70" s="20"/>
      <c r="E70" s="23">
        <v>15</v>
      </c>
      <c r="F70" t="s">
        <v>121</v>
      </c>
      <c r="G70" t="s">
        <v>122</v>
      </c>
    </row>
    <row r="71" spans="2:7" x14ac:dyDescent="0.25">
      <c r="B71" s="22" t="s">
        <v>107</v>
      </c>
      <c r="C71" s="20"/>
      <c r="D71" s="20"/>
      <c r="E71" s="23">
        <v>3</v>
      </c>
    </row>
    <row r="72" spans="2:7" s="10" customFormat="1" x14ac:dyDescent="0.25">
      <c r="B72" s="22" t="s">
        <v>118</v>
      </c>
      <c r="C72" s="20"/>
      <c r="D72" s="20"/>
      <c r="E72" s="23">
        <v>2</v>
      </c>
    </row>
    <row r="73" spans="2:7" x14ac:dyDescent="0.25">
      <c r="B73" t="s">
        <v>99</v>
      </c>
      <c r="E73" s="8">
        <v>1</v>
      </c>
    </row>
    <row r="74" spans="2:7" x14ac:dyDescent="0.25">
      <c r="B74" t="s">
        <v>100</v>
      </c>
      <c r="E74" s="8">
        <v>1</v>
      </c>
    </row>
    <row r="75" spans="2:7" x14ac:dyDescent="0.25">
      <c r="B75" t="s">
        <v>96</v>
      </c>
      <c r="C75" s="2" t="s">
        <v>104</v>
      </c>
      <c r="E75" s="8">
        <v>1</v>
      </c>
    </row>
    <row r="76" spans="2:7" x14ac:dyDescent="0.25">
      <c r="B76" t="s">
        <v>97</v>
      </c>
      <c r="E76" s="8">
        <v>1</v>
      </c>
    </row>
    <row r="77" spans="2:7" x14ac:dyDescent="0.25">
      <c r="B77" t="s">
        <v>98</v>
      </c>
      <c r="E77" s="8">
        <v>3</v>
      </c>
    </row>
    <row r="78" spans="2:7" x14ac:dyDescent="0.25">
      <c r="B78" s="22" t="s">
        <v>62</v>
      </c>
      <c r="E78" s="8">
        <v>5</v>
      </c>
    </row>
    <row r="79" spans="2:7" s="10" customFormat="1" x14ac:dyDescent="0.25">
      <c r="B79" s="22"/>
      <c r="C79" s="12"/>
      <c r="D79" s="12"/>
      <c r="E79" s="14"/>
    </row>
    <row r="80" spans="2:7" x14ac:dyDescent="0.25">
      <c r="E80" s="8">
        <f>SUM(E37:E78)</f>
        <v>95</v>
      </c>
      <c r="F80" t="s">
        <v>67</v>
      </c>
    </row>
    <row r="81" spans="5:6" x14ac:dyDescent="0.25">
      <c r="E81" s="8">
        <f>E80/5</f>
        <v>19</v>
      </c>
      <c r="F81" t="s">
        <v>5</v>
      </c>
    </row>
    <row r="82" spans="5:6" x14ac:dyDescent="0.25">
      <c r="E82" s="8">
        <f>E81/4</f>
        <v>4.75</v>
      </c>
      <c r="F82" t="s">
        <v>124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1"/>
  <sheetViews>
    <sheetView zoomScale="91" zoomScaleNormal="91" workbookViewId="0">
      <pane ySplit="2" topLeftCell="A142" activePane="bottomLeft" state="frozen"/>
      <selection pane="bottomLeft" activeCell="A148" sqref="A148"/>
    </sheetView>
  </sheetViews>
  <sheetFormatPr defaultRowHeight="15" x14ac:dyDescent="0.25"/>
  <cols>
    <col min="1" max="1" width="68.140625" style="44" customWidth="1"/>
    <col min="2" max="2" width="12.140625" style="12" customWidth="1"/>
    <col min="3" max="3" width="5.42578125" style="12" customWidth="1"/>
    <col min="4" max="4" width="11.28515625" style="36" bestFit="1" customWidth="1"/>
    <col min="5" max="5" width="11.28515625" style="36" customWidth="1"/>
    <col min="6" max="6" width="15.7109375" style="12" customWidth="1"/>
    <col min="7" max="7" width="3.28515625" style="40" customWidth="1"/>
    <col min="8" max="8" width="2.85546875" style="40" customWidth="1"/>
    <col min="9" max="9" width="3.42578125" style="40" customWidth="1"/>
    <col min="10" max="10" width="3.140625" style="40" customWidth="1"/>
    <col min="11" max="12" width="3" style="40" customWidth="1"/>
    <col min="13" max="13" width="2.85546875" style="40" customWidth="1"/>
    <col min="14" max="14" width="3.5703125" style="40" customWidth="1"/>
    <col min="15" max="15" width="3" style="40" customWidth="1"/>
    <col min="16" max="16" width="3.28515625" style="40" customWidth="1"/>
    <col min="17" max="17" width="3.42578125" style="40" customWidth="1"/>
    <col min="18" max="18" width="3" style="40" customWidth="1"/>
    <col min="19" max="19" width="3.140625" style="10" customWidth="1"/>
    <col min="20" max="20" width="3.42578125" style="10" customWidth="1"/>
    <col min="21" max="21" width="3.28515625" style="10" customWidth="1"/>
    <col min="22" max="22" width="3" style="10" customWidth="1"/>
    <col min="23" max="25" width="3.140625" style="10" customWidth="1"/>
    <col min="26" max="28" width="3" style="10" customWidth="1"/>
    <col min="29" max="29" width="3.28515625" style="10" customWidth="1"/>
    <col min="30" max="30" width="3.7109375" style="10" customWidth="1"/>
    <col min="31" max="31" width="3" style="10" customWidth="1"/>
    <col min="32" max="32" width="3.42578125" style="10" customWidth="1"/>
    <col min="33" max="33" width="3.28515625" style="10" customWidth="1"/>
    <col min="34" max="16384" width="9.140625" style="10"/>
  </cols>
  <sheetData>
    <row r="1" spans="1:33" x14ac:dyDescent="0.25">
      <c r="G1" s="217" t="s">
        <v>108</v>
      </c>
      <c r="H1" s="217"/>
      <c r="I1" s="217"/>
      <c r="J1" s="217"/>
      <c r="K1" s="217"/>
      <c r="L1" s="217"/>
      <c r="M1" s="217"/>
      <c r="N1" s="217"/>
      <c r="O1" s="217"/>
      <c r="P1" s="217"/>
      <c r="Q1" s="217"/>
      <c r="R1" s="217"/>
      <c r="S1" s="24"/>
      <c r="T1" s="24"/>
      <c r="U1" s="24"/>
      <c r="V1" s="24"/>
      <c r="W1" s="24"/>
    </row>
    <row r="2" spans="1:33" x14ac:dyDescent="0.25">
      <c r="A2" s="79" t="s">
        <v>86</v>
      </c>
      <c r="B2" s="19" t="s">
        <v>109</v>
      </c>
      <c r="C2" s="17" t="s">
        <v>67</v>
      </c>
      <c r="D2" s="37" t="s">
        <v>68</v>
      </c>
      <c r="E2" s="37" t="s">
        <v>170</v>
      </c>
      <c r="F2" s="17" t="s">
        <v>154</v>
      </c>
      <c r="G2" s="15">
        <v>1</v>
      </c>
      <c r="H2" s="15">
        <v>2</v>
      </c>
      <c r="I2" s="15">
        <v>3</v>
      </c>
      <c r="J2" s="31">
        <v>4</v>
      </c>
      <c r="K2" s="15">
        <v>5</v>
      </c>
      <c r="L2" s="15">
        <v>6</v>
      </c>
      <c r="M2" s="15">
        <v>7</v>
      </c>
      <c r="N2" s="15">
        <v>8</v>
      </c>
      <c r="O2" s="15">
        <v>9</v>
      </c>
      <c r="P2" s="15">
        <v>10</v>
      </c>
      <c r="Q2" s="15">
        <v>11</v>
      </c>
      <c r="R2" s="15">
        <v>12</v>
      </c>
      <c r="S2" s="15">
        <v>13</v>
      </c>
      <c r="T2" s="15">
        <v>14</v>
      </c>
      <c r="U2" s="15">
        <v>15</v>
      </c>
      <c r="V2" s="15">
        <v>16</v>
      </c>
      <c r="W2" s="15">
        <v>17</v>
      </c>
      <c r="X2" s="15">
        <v>18</v>
      </c>
      <c r="Y2" s="15">
        <v>19</v>
      </c>
      <c r="Z2" s="15">
        <v>20</v>
      </c>
      <c r="AA2" s="15">
        <v>21</v>
      </c>
      <c r="AB2" s="15">
        <v>22</v>
      </c>
      <c r="AC2" s="15">
        <v>23</v>
      </c>
      <c r="AD2" s="15">
        <v>24</v>
      </c>
      <c r="AE2" s="15">
        <v>25</v>
      </c>
      <c r="AF2" s="15">
        <v>26</v>
      </c>
      <c r="AG2" s="15">
        <v>27</v>
      </c>
    </row>
    <row r="3" spans="1:33" ht="30" x14ac:dyDescent="0.25">
      <c r="A3" s="42" t="s">
        <v>139</v>
      </c>
      <c r="B3" s="33">
        <v>1</v>
      </c>
      <c r="C3" s="12">
        <v>5</v>
      </c>
      <c r="D3" s="36" t="s">
        <v>153</v>
      </c>
      <c r="E3" s="46">
        <v>43302</v>
      </c>
      <c r="F3" s="12" t="s">
        <v>157</v>
      </c>
      <c r="G3" s="70"/>
      <c r="H3" s="45"/>
      <c r="I3" s="45"/>
      <c r="J3" s="45"/>
      <c r="K3" s="45"/>
      <c r="L3" s="45"/>
    </row>
    <row r="4" spans="1:33" ht="15" customHeight="1" x14ac:dyDescent="0.25">
      <c r="A4" s="44" t="s">
        <v>140</v>
      </c>
      <c r="B4" s="33">
        <v>1</v>
      </c>
      <c r="C4" s="12">
        <v>5</v>
      </c>
      <c r="D4" s="36" t="s">
        <v>153</v>
      </c>
      <c r="E4" s="46">
        <v>43302</v>
      </c>
      <c r="F4" s="12" t="s">
        <v>157</v>
      </c>
      <c r="G4" s="45"/>
      <c r="H4" s="70"/>
      <c r="I4" s="45"/>
      <c r="J4" s="45"/>
      <c r="K4" s="45"/>
      <c r="L4" s="45"/>
    </row>
    <row r="5" spans="1:33" x14ac:dyDescent="0.25">
      <c r="A5" s="79"/>
      <c r="B5" s="19"/>
      <c r="C5" s="17"/>
      <c r="D5" s="37"/>
      <c r="E5" s="37"/>
      <c r="F5" s="17"/>
      <c r="G5" s="68"/>
      <c r="H5" s="68"/>
      <c r="I5" s="68"/>
      <c r="J5" s="69"/>
      <c r="K5" s="68"/>
      <c r="L5" s="68"/>
      <c r="M5" s="15"/>
      <c r="N5" s="15"/>
      <c r="O5" s="15"/>
      <c r="P5" s="15"/>
      <c r="Q5" s="15"/>
      <c r="R5" s="15"/>
      <c r="S5" s="15"/>
      <c r="T5" s="15"/>
      <c r="U5" s="15"/>
      <c r="V5" s="15"/>
      <c r="W5" s="15"/>
    </row>
    <row r="6" spans="1:33" x14ac:dyDescent="0.25">
      <c r="A6" s="80" t="s">
        <v>0</v>
      </c>
      <c r="B6" s="16"/>
      <c r="C6" s="16"/>
      <c r="D6" s="38"/>
      <c r="E6" s="38"/>
      <c r="F6" s="16"/>
      <c r="G6" s="11"/>
      <c r="H6" s="11"/>
      <c r="I6" s="11"/>
      <c r="J6" s="32"/>
      <c r="K6" s="11"/>
      <c r="L6" s="11"/>
      <c r="M6" s="11"/>
      <c r="N6" s="11"/>
      <c r="O6" s="11"/>
      <c r="P6" s="11"/>
      <c r="Q6" s="11"/>
      <c r="R6" s="11"/>
    </row>
    <row r="7" spans="1:33" ht="17.25" x14ac:dyDescent="0.25">
      <c r="A7" s="44" t="s">
        <v>263</v>
      </c>
      <c r="B7" s="34">
        <v>2</v>
      </c>
      <c r="C7" s="12">
        <v>1</v>
      </c>
      <c r="D7" s="36" t="s">
        <v>153</v>
      </c>
      <c r="E7" s="46">
        <v>43302</v>
      </c>
      <c r="F7" s="61" t="s">
        <v>157</v>
      </c>
      <c r="G7" s="45"/>
      <c r="H7" s="45"/>
      <c r="I7" s="70"/>
      <c r="J7" s="45"/>
      <c r="K7" s="45"/>
      <c r="L7" s="45"/>
    </row>
    <row r="8" spans="1:33" ht="17.25" x14ac:dyDescent="0.25">
      <c r="A8" s="44" t="s">
        <v>143</v>
      </c>
      <c r="B8" s="34">
        <v>2</v>
      </c>
      <c r="C8" s="12">
        <v>1</v>
      </c>
      <c r="D8" s="77" t="s">
        <v>153</v>
      </c>
      <c r="E8" s="46">
        <v>43302</v>
      </c>
      <c r="F8" s="76" t="s">
        <v>157</v>
      </c>
      <c r="G8" s="45"/>
      <c r="H8" s="45"/>
      <c r="I8" s="70"/>
      <c r="J8" s="45"/>
      <c r="K8" s="45"/>
      <c r="L8" s="45"/>
    </row>
    <row r="9" spans="1:33" x14ac:dyDescent="0.25">
      <c r="A9" s="44" t="s">
        <v>142</v>
      </c>
      <c r="B9" s="35">
        <v>3</v>
      </c>
      <c r="C9" s="12">
        <v>1</v>
      </c>
      <c r="D9" s="36" t="s">
        <v>434</v>
      </c>
      <c r="G9" s="45"/>
      <c r="H9" s="45"/>
      <c r="I9" s="112"/>
      <c r="J9" s="45"/>
      <c r="K9" s="45"/>
      <c r="L9" s="45"/>
      <c r="M9" s="45"/>
      <c r="N9" s="45"/>
      <c r="O9" s="45"/>
      <c r="P9" s="45"/>
      <c r="Q9" s="45"/>
      <c r="R9" s="45"/>
    </row>
    <row r="10" spans="1:33" ht="17.25" x14ac:dyDescent="0.25">
      <c r="A10" s="42" t="s">
        <v>160</v>
      </c>
      <c r="B10" s="35">
        <v>3</v>
      </c>
      <c r="C10" s="12">
        <v>3</v>
      </c>
      <c r="D10" s="36" t="s">
        <v>434</v>
      </c>
      <c r="E10" s="46"/>
      <c r="G10" s="45"/>
      <c r="H10" s="45"/>
      <c r="I10" s="113"/>
      <c r="J10" s="45"/>
      <c r="K10" s="45"/>
      <c r="L10" s="45"/>
      <c r="M10" s="45"/>
      <c r="N10" s="45"/>
      <c r="O10" s="45"/>
      <c r="P10" s="45"/>
      <c r="Q10" s="45"/>
      <c r="R10" s="45"/>
    </row>
    <row r="11" spans="1:33" ht="17.25" x14ac:dyDescent="0.25">
      <c r="A11" s="44" t="s">
        <v>152</v>
      </c>
      <c r="B11" s="35">
        <v>3</v>
      </c>
      <c r="C11" s="12">
        <v>2</v>
      </c>
      <c r="D11" s="36" t="s">
        <v>153</v>
      </c>
      <c r="E11" s="46">
        <v>43302</v>
      </c>
      <c r="F11" s="12" t="s">
        <v>157</v>
      </c>
      <c r="G11" s="45"/>
      <c r="H11" s="45"/>
      <c r="I11" s="70"/>
      <c r="J11" s="45"/>
      <c r="K11" s="45"/>
      <c r="L11" s="45"/>
      <c r="M11" s="45"/>
      <c r="N11" s="45"/>
      <c r="O11" s="45"/>
      <c r="P11" s="45"/>
      <c r="Q11" s="45"/>
      <c r="R11" s="45"/>
    </row>
    <row r="12" spans="1:33" ht="15" customHeight="1" x14ac:dyDescent="0.25">
      <c r="A12" s="44" t="s">
        <v>161</v>
      </c>
      <c r="B12" s="34">
        <v>2</v>
      </c>
      <c r="C12" s="12">
        <v>1</v>
      </c>
      <c r="D12" s="36" t="s">
        <v>153</v>
      </c>
      <c r="E12" s="46">
        <v>43302</v>
      </c>
      <c r="F12" s="12" t="s">
        <v>157</v>
      </c>
      <c r="G12" s="45"/>
      <c r="H12" s="45"/>
      <c r="I12" s="45"/>
      <c r="J12" s="70"/>
      <c r="K12" s="45"/>
      <c r="L12" s="45"/>
      <c r="M12" s="45"/>
      <c r="N12" s="45"/>
      <c r="O12" s="45"/>
      <c r="P12" s="45"/>
      <c r="Q12" s="45"/>
      <c r="R12" s="45"/>
    </row>
    <row r="13" spans="1:33" ht="17.25" x14ac:dyDescent="0.25">
      <c r="A13" s="44" t="s">
        <v>163</v>
      </c>
      <c r="B13" s="34">
        <v>2</v>
      </c>
      <c r="C13" s="12">
        <v>3</v>
      </c>
      <c r="D13" s="36" t="s">
        <v>213</v>
      </c>
      <c r="G13" s="45"/>
      <c r="H13" s="45"/>
      <c r="I13" s="45"/>
      <c r="J13" s="70"/>
      <c r="K13" s="45"/>
      <c r="L13" s="45"/>
      <c r="M13" s="45"/>
      <c r="N13" s="45"/>
      <c r="O13" s="45"/>
      <c r="P13" s="45"/>
      <c r="Q13" s="45"/>
      <c r="R13" s="45"/>
    </row>
    <row r="14" spans="1:33" ht="17.25" x14ac:dyDescent="0.25">
      <c r="A14" s="44" t="s">
        <v>251</v>
      </c>
      <c r="B14" s="35">
        <v>3</v>
      </c>
      <c r="C14" s="12">
        <v>2</v>
      </c>
      <c r="D14" s="36" t="s">
        <v>213</v>
      </c>
      <c r="G14" s="45"/>
      <c r="H14" s="45"/>
      <c r="I14" s="45"/>
      <c r="J14" s="45"/>
      <c r="K14" s="43"/>
      <c r="L14" s="45"/>
      <c r="M14" s="45"/>
      <c r="N14" s="45"/>
      <c r="O14" s="45"/>
      <c r="P14" s="45"/>
      <c r="Q14" s="45"/>
      <c r="R14" s="45"/>
    </row>
    <row r="15" spans="1:33" ht="17.25" x14ac:dyDescent="0.25">
      <c r="A15" s="44" t="s">
        <v>166</v>
      </c>
      <c r="B15" s="35">
        <v>3</v>
      </c>
      <c r="C15" s="12">
        <v>3</v>
      </c>
      <c r="D15" s="36" t="s">
        <v>213</v>
      </c>
      <c r="G15" s="45"/>
      <c r="H15" s="45"/>
      <c r="I15" s="45"/>
      <c r="J15" s="45"/>
      <c r="K15" s="43"/>
      <c r="L15" s="45"/>
      <c r="M15" s="45"/>
      <c r="N15" s="45"/>
      <c r="O15" s="45"/>
      <c r="P15" s="45"/>
      <c r="Q15" s="45"/>
      <c r="R15" s="45"/>
    </row>
    <row r="16" spans="1:33" ht="17.25" x14ac:dyDescent="0.25">
      <c r="A16" s="42" t="s">
        <v>168</v>
      </c>
      <c r="B16" s="35">
        <v>3</v>
      </c>
      <c r="C16" s="18">
        <v>2</v>
      </c>
      <c r="D16" s="39" t="s">
        <v>213</v>
      </c>
      <c r="E16" s="39"/>
      <c r="F16" s="18"/>
      <c r="G16" s="45"/>
      <c r="H16" s="45"/>
      <c r="I16" s="45"/>
      <c r="J16" s="45"/>
      <c r="K16" s="43"/>
      <c r="L16" s="43"/>
      <c r="M16" s="45"/>
      <c r="N16" s="45"/>
      <c r="O16" s="45"/>
      <c r="P16" s="45"/>
      <c r="Q16" s="45"/>
      <c r="R16" s="45"/>
    </row>
    <row r="17" spans="1:33" x14ac:dyDescent="0.25">
      <c r="A17" s="42" t="s">
        <v>145</v>
      </c>
      <c r="B17" s="35">
        <v>3</v>
      </c>
      <c r="C17" s="18">
        <v>5</v>
      </c>
      <c r="D17" s="39" t="s">
        <v>213</v>
      </c>
      <c r="E17" s="39"/>
      <c r="F17" s="18"/>
      <c r="G17" s="45"/>
      <c r="H17" s="45"/>
      <c r="I17" s="45"/>
      <c r="J17" s="45"/>
      <c r="K17" s="45"/>
      <c r="L17" s="43"/>
      <c r="M17" s="43"/>
      <c r="N17" s="43"/>
      <c r="O17" s="45"/>
      <c r="P17" s="45"/>
      <c r="Q17" s="45"/>
      <c r="R17" s="45"/>
    </row>
    <row r="18" spans="1:33" x14ac:dyDescent="0.25">
      <c r="A18" s="42" t="s">
        <v>144</v>
      </c>
      <c r="B18" s="35"/>
      <c r="C18" s="18">
        <v>15</v>
      </c>
      <c r="D18" s="39"/>
      <c r="E18" s="39"/>
      <c r="F18" s="18"/>
      <c r="G18" s="45"/>
      <c r="H18" s="45"/>
      <c r="I18" s="45"/>
      <c r="J18" s="45"/>
      <c r="K18" s="45"/>
      <c r="L18" s="45"/>
      <c r="M18" s="45"/>
      <c r="N18" s="43"/>
      <c r="O18" s="43"/>
      <c r="P18" s="45"/>
      <c r="Q18" s="45"/>
      <c r="R18" s="45"/>
    </row>
    <row r="19" spans="1:33" x14ac:dyDescent="0.25">
      <c r="A19" s="42" t="s">
        <v>214</v>
      </c>
      <c r="B19" s="35"/>
      <c r="C19" s="18"/>
      <c r="D19" s="39" t="s">
        <v>153</v>
      </c>
      <c r="E19" s="84">
        <v>43325</v>
      </c>
      <c r="F19" s="99" t="s">
        <v>327</v>
      </c>
      <c r="G19" s="45"/>
      <c r="H19" s="45"/>
      <c r="I19" s="45"/>
      <c r="J19" s="45"/>
      <c r="K19" s="45"/>
      <c r="L19" s="45"/>
      <c r="M19" s="45"/>
      <c r="N19" s="45"/>
      <c r="O19" s="45"/>
      <c r="P19" s="43"/>
      <c r="Q19" s="45"/>
      <c r="R19" s="45"/>
    </row>
    <row r="20" spans="1:33" ht="17.25" x14ac:dyDescent="0.25">
      <c r="A20" s="75" t="s">
        <v>323</v>
      </c>
      <c r="B20" s="47">
        <v>4</v>
      </c>
      <c r="C20" s="18">
        <v>1</v>
      </c>
      <c r="D20" s="39"/>
      <c r="E20" s="39"/>
      <c r="F20" s="18"/>
      <c r="G20" s="45"/>
      <c r="H20" s="45"/>
      <c r="I20" s="45"/>
      <c r="J20" s="45"/>
      <c r="K20" s="45"/>
      <c r="L20" s="45"/>
      <c r="M20" s="45"/>
      <c r="N20" s="45"/>
      <c r="O20" s="45"/>
      <c r="P20" s="45"/>
      <c r="Q20" s="45"/>
      <c r="R20" s="45"/>
      <c r="Y20" s="71"/>
      <c r="Z20" s="71"/>
    </row>
    <row r="21" spans="1:33" x14ac:dyDescent="0.25">
      <c r="A21" s="75" t="s">
        <v>325</v>
      </c>
      <c r="B21" s="47">
        <v>4</v>
      </c>
      <c r="C21" s="18">
        <v>2</v>
      </c>
      <c r="D21" s="39"/>
      <c r="E21" s="39"/>
      <c r="F21" s="18"/>
      <c r="G21" s="45"/>
      <c r="H21" s="45"/>
      <c r="I21" s="45"/>
      <c r="J21" s="45"/>
      <c r="K21" s="45"/>
      <c r="L21" s="45"/>
      <c r="M21" s="45"/>
      <c r="N21" s="45"/>
      <c r="O21" s="45"/>
      <c r="P21" s="45"/>
      <c r="Q21" s="45"/>
      <c r="R21" s="45"/>
      <c r="Y21" s="71"/>
      <c r="Z21" s="71"/>
    </row>
    <row r="22" spans="1:33" x14ac:dyDescent="0.25">
      <c r="A22" s="75" t="s">
        <v>285</v>
      </c>
      <c r="B22" s="47">
        <v>4</v>
      </c>
      <c r="C22" s="18">
        <v>1</v>
      </c>
      <c r="D22" s="39"/>
      <c r="E22" s="39"/>
      <c r="F22" s="18"/>
      <c r="G22" s="45"/>
      <c r="H22" s="45"/>
      <c r="I22" s="45"/>
      <c r="J22" s="45"/>
      <c r="K22" s="45"/>
      <c r="L22" s="45"/>
      <c r="M22" s="45"/>
      <c r="N22" s="45"/>
      <c r="O22" s="45"/>
      <c r="P22" s="45"/>
      <c r="Q22" s="45"/>
      <c r="R22" s="45"/>
      <c r="Y22" s="71"/>
      <c r="Z22" s="71"/>
    </row>
    <row r="23" spans="1:33" x14ac:dyDescent="0.25">
      <c r="A23" s="75" t="s">
        <v>286</v>
      </c>
      <c r="B23" s="47">
        <v>4</v>
      </c>
      <c r="C23" s="18">
        <v>1</v>
      </c>
      <c r="D23" s="39"/>
      <c r="E23" s="39"/>
      <c r="F23" s="18"/>
      <c r="G23" s="45"/>
      <c r="H23" s="45"/>
      <c r="I23" s="45"/>
      <c r="J23" s="45"/>
      <c r="K23" s="45"/>
      <c r="L23" s="45"/>
      <c r="M23" s="45"/>
      <c r="N23" s="45"/>
      <c r="O23" s="45"/>
      <c r="P23" s="45"/>
      <c r="Q23" s="45"/>
      <c r="R23" s="45"/>
      <c r="AF23" s="71"/>
    </row>
    <row r="24" spans="1:33" x14ac:dyDescent="0.25">
      <c r="A24" s="44" t="s">
        <v>287</v>
      </c>
      <c r="B24" s="47">
        <v>4</v>
      </c>
      <c r="C24" s="18">
        <v>2</v>
      </c>
      <c r="D24" s="39"/>
      <c r="E24" s="39"/>
      <c r="F24" s="18"/>
      <c r="G24" s="45"/>
      <c r="H24" s="45"/>
      <c r="I24" s="45"/>
      <c r="J24" s="45"/>
      <c r="K24" s="45"/>
      <c r="L24" s="45"/>
      <c r="M24" s="45"/>
      <c r="N24" s="45"/>
      <c r="O24" s="45"/>
      <c r="P24" s="45"/>
      <c r="Q24" s="45"/>
      <c r="R24" s="45"/>
      <c r="AF24" s="71"/>
      <c r="AG24" s="71"/>
    </row>
    <row r="25" spans="1:33" ht="30" x14ac:dyDescent="0.25">
      <c r="A25" s="82" t="s">
        <v>477</v>
      </c>
      <c r="B25" s="35"/>
      <c r="C25" s="18"/>
      <c r="D25" s="39"/>
      <c r="E25" s="39"/>
      <c r="F25" s="18"/>
      <c r="G25" s="45"/>
      <c r="H25" s="45"/>
      <c r="I25" s="45"/>
      <c r="J25" s="45"/>
      <c r="K25" s="45"/>
      <c r="L25" s="45"/>
      <c r="M25" s="45"/>
      <c r="N25" s="45"/>
      <c r="O25" s="45"/>
      <c r="P25" s="45"/>
      <c r="Q25" s="45"/>
      <c r="R25" s="45"/>
      <c r="AE25" s="71"/>
    </row>
    <row r="26" spans="1:33" ht="30" x14ac:dyDescent="0.25">
      <c r="A26" s="82" t="s">
        <v>478</v>
      </c>
      <c r="B26" s="35"/>
      <c r="C26" s="18"/>
      <c r="D26" s="39"/>
      <c r="E26" s="39"/>
      <c r="F26" s="18"/>
      <c r="G26" s="45"/>
      <c r="H26" s="45"/>
      <c r="I26" s="45"/>
      <c r="J26" s="45"/>
      <c r="K26" s="45"/>
      <c r="L26" s="45"/>
      <c r="M26" s="45"/>
      <c r="N26" s="45"/>
      <c r="O26" s="45"/>
      <c r="P26" s="45"/>
      <c r="Q26" s="45"/>
      <c r="R26" s="45"/>
      <c r="AE26" s="71"/>
    </row>
    <row r="27" spans="1:33" x14ac:dyDescent="0.25">
      <c r="A27" s="10"/>
      <c r="G27" s="45"/>
      <c r="H27" s="45"/>
      <c r="I27" s="45"/>
      <c r="J27" s="45"/>
      <c r="K27" s="45"/>
      <c r="L27" s="45"/>
      <c r="M27" s="45"/>
      <c r="N27" s="45"/>
      <c r="O27" s="45"/>
      <c r="P27" s="45"/>
      <c r="Q27" s="45"/>
      <c r="R27" s="45"/>
    </row>
    <row r="28" spans="1:33" x14ac:dyDescent="0.25">
      <c r="A28" s="81" t="s">
        <v>2</v>
      </c>
      <c r="G28" s="45"/>
      <c r="H28" s="45"/>
      <c r="I28" s="45"/>
      <c r="J28" s="45"/>
      <c r="K28" s="45"/>
      <c r="L28" s="45"/>
      <c r="M28" s="45"/>
      <c r="N28" s="45"/>
      <c r="O28" s="45"/>
      <c r="P28" s="45"/>
      <c r="Q28" s="45"/>
      <c r="R28" s="45"/>
    </row>
    <row r="29" spans="1:33" ht="15" customHeight="1" x14ac:dyDescent="0.25">
      <c r="A29" s="44" t="s">
        <v>103</v>
      </c>
      <c r="B29" s="34">
        <v>2</v>
      </c>
      <c r="C29" s="12">
        <v>2</v>
      </c>
      <c r="D29" s="36" t="s">
        <v>153</v>
      </c>
      <c r="E29" s="46">
        <v>43302</v>
      </c>
      <c r="F29" s="12" t="s">
        <v>157</v>
      </c>
      <c r="G29" s="45"/>
      <c r="H29" s="45"/>
      <c r="I29" s="45"/>
      <c r="J29" s="45"/>
      <c r="K29" s="45"/>
      <c r="L29" s="70"/>
      <c r="M29" s="45"/>
      <c r="N29" s="45"/>
      <c r="O29" s="45"/>
      <c r="P29" s="45"/>
      <c r="Q29" s="45"/>
      <c r="R29" s="45"/>
    </row>
    <row r="30" spans="1:33" ht="15" customHeight="1" x14ac:dyDescent="0.25">
      <c r="A30" s="75" t="s">
        <v>288</v>
      </c>
      <c r="B30" s="47">
        <v>4</v>
      </c>
      <c r="C30" s="66">
        <v>2</v>
      </c>
      <c r="D30" s="67"/>
      <c r="E30" s="46"/>
      <c r="F30" s="66"/>
      <c r="G30" s="45"/>
      <c r="H30" s="45"/>
      <c r="I30" s="45"/>
      <c r="J30" s="45"/>
      <c r="K30" s="45"/>
      <c r="L30" s="45"/>
      <c r="M30" s="45"/>
      <c r="N30" s="45"/>
      <c r="O30" s="45"/>
      <c r="P30" s="45"/>
      <c r="Q30" s="45"/>
      <c r="R30" s="45"/>
      <c r="AA30" s="72"/>
    </row>
    <row r="31" spans="1:33" ht="15" customHeight="1" x14ac:dyDescent="0.25">
      <c r="A31" s="62" t="s">
        <v>289</v>
      </c>
      <c r="B31" s="47">
        <v>4</v>
      </c>
      <c r="C31" s="66">
        <v>1</v>
      </c>
      <c r="D31" s="67"/>
      <c r="E31" s="46"/>
      <c r="F31" s="66"/>
      <c r="G31" s="45"/>
      <c r="H31" s="45"/>
      <c r="I31" s="45"/>
      <c r="J31" s="45"/>
      <c r="K31" s="45"/>
      <c r="L31" s="45"/>
      <c r="M31" s="45"/>
      <c r="N31" s="45"/>
      <c r="O31" s="45"/>
      <c r="P31" s="45"/>
      <c r="Q31" s="45"/>
      <c r="R31" s="45"/>
      <c r="Y31" s="71"/>
      <c r="Z31" s="71"/>
    </row>
    <row r="32" spans="1:33" ht="15" customHeight="1" x14ac:dyDescent="0.25">
      <c r="A32" s="62" t="s">
        <v>290</v>
      </c>
      <c r="B32" s="47">
        <v>4</v>
      </c>
      <c r="C32" s="66">
        <v>1</v>
      </c>
      <c r="D32" s="67" t="s">
        <v>88</v>
      </c>
      <c r="E32" s="46">
        <v>43351</v>
      </c>
      <c r="F32" s="99" t="s">
        <v>327</v>
      </c>
      <c r="G32" s="45"/>
      <c r="H32" s="45"/>
      <c r="I32" s="45"/>
      <c r="J32" s="45"/>
      <c r="K32" s="45"/>
      <c r="L32" s="45"/>
      <c r="M32" s="45"/>
      <c r="N32" s="45"/>
      <c r="O32" s="45"/>
      <c r="P32" s="45"/>
      <c r="Q32" s="45"/>
      <c r="R32" s="45"/>
      <c r="Y32" s="71"/>
      <c r="Z32" s="71"/>
    </row>
    <row r="33" spans="1:32" ht="15" customHeight="1" x14ac:dyDescent="0.25">
      <c r="B33" s="34"/>
      <c r="G33" s="45"/>
      <c r="H33" s="45"/>
      <c r="I33" s="45"/>
      <c r="J33" s="45"/>
      <c r="K33" s="45"/>
      <c r="L33" s="45"/>
      <c r="M33" s="45"/>
      <c r="N33" s="45"/>
      <c r="O33" s="45"/>
      <c r="P33" s="45"/>
      <c r="Q33" s="45"/>
      <c r="R33" s="45"/>
    </row>
    <row r="34" spans="1:32" x14ac:dyDescent="0.25">
      <c r="A34" s="81" t="s">
        <v>93</v>
      </c>
      <c r="G34" s="45"/>
      <c r="H34" s="45"/>
      <c r="I34" s="45"/>
      <c r="J34" s="45"/>
      <c r="K34" s="45"/>
      <c r="L34" s="45"/>
      <c r="M34" s="45"/>
      <c r="N34" s="45"/>
      <c r="O34" s="45"/>
      <c r="P34" s="45"/>
      <c r="Q34" s="45"/>
      <c r="R34" s="45"/>
    </row>
    <row r="35" spans="1:32" ht="15" customHeight="1" x14ac:dyDescent="0.25">
      <c r="A35" s="42" t="s">
        <v>146</v>
      </c>
      <c r="B35" s="35">
        <v>3</v>
      </c>
      <c r="C35" s="18">
        <v>5</v>
      </c>
      <c r="D35" s="39"/>
      <c r="E35" s="39"/>
      <c r="F35" s="18"/>
      <c r="G35" s="45"/>
      <c r="H35" s="45"/>
      <c r="I35" s="45"/>
      <c r="J35" s="45"/>
      <c r="K35" s="45"/>
      <c r="L35" s="45"/>
      <c r="M35" s="45"/>
      <c r="N35" s="45"/>
      <c r="O35" s="45"/>
      <c r="P35" s="45"/>
      <c r="Q35" s="45"/>
      <c r="R35" s="45"/>
      <c r="W35" s="71"/>
      <c r="X35" s="71"/>
    </row>
    <row r="36" spans="1:32" x14ac:dyDescent="0.25">
      <c r="A36" s="75" t="s">
        <v>291</v>
      </c>
      <c r="B36" s="47">
        <v>4</v>
      </c>
      <c r="C36" s="18">
        <v>1</v>
      </c>
      <c r="D36" s="39"/>
      <c r="E36" s="39"/>
      <c r="F36" s="18"/>
      <c r="G36" s="45"/>
      <c r="H36" s="45"/>
      <c r="I36" s="45"/>
      <c r="J36" s="45"/>
      <c r="K36" s="45"/>
      <c r="L36" s="45"/>
      <c r="M36" s="45"/>
      <c r="N36" s="45"/>
      <c r="O36" s="45"/>
      <c r="P36" s="45"/>
      <c r="Q36" s="45"/>
      <c r="R36" s="45"/>
      <c r="Y36" s="71"/>
      <c r="Z36" s="71"/>
    </row>
    <row r="37" spans="1:32" ht="30" x14ac:dyDescent="0.25">
      <c r="A37" s="75" t="s">
        <v>292</v>
      </c>
      <c r="B37" s="47">
        <v>4</v>
      </c>
      <c r="C37" s="18">
        <v>4</v>
      </c>
      <c r="D37" s="39"/>
      <c r="E37" s="39"/>
      <c r="F37" s="18"/>
      <c r="G37" s="45"/>
      <c r="H37" s="45"/>
      <c r="I37" s="45"/>
      <c r="J37" s="45"/>
      <c r="K37" s="45"/>
      <c r="L37" s="45"/>
      <c r="M37" s="45"/>
      <c r="N37" s="45"/>
      <c r="O37" s="45"/>
      <c r="P37" s="45"/>
      <c r="Q37" s="45"/>
      <c r="R37" s="45"/>
      <c r="AF37" s="71"/>
    </row>
    <row r="38" spans="1:32" x14ac:dyDescent="0.25">
      <c r="A38" s="75" t="s">
        <v>293</v>
      </c>
      <c r="B38" s="47">
        <v>4</v>
      </c>
      <c r="C38" s="18">
        <v>3</v>
      </c>
      <c r="D38" s="39"/>
      <c r="E38" s="39"/>
      <c r="F38" s="18"/>
      <c r="G38" s="45"/>
      <c r="H38" s="45"/>
      <c r="I38" s="45"/>
      <c r="J38" s="45"/>
      <c r="K38" s="45"/>
      <c r="L38" s="45"/>
      <c r="M38" s="45"/>
      <c r="N38" s="45"/>
      <c r="O38" s="45"/>
      <c r="P38" s="45"/>
      <c r="Q38" s="45"/>
      <c r="R38" s="45"/>
      <c r="AF38" s="71"/>
    </row>
    <row r="39" spans="1:32" x14ac:dyDescent="0.25">
      <c r="A39" s="75" t="s">
        <v>326</v>
      </c>
      <c r="B39" s="47">
        <v>4</v>
      </c>
      <c r="C39" s="18">
        <v>2</v>
      </c>
      <c r="D39" s="39"/>
      <c r="E39" s="39"/>
      <c r="F39" s="18"/>
      <c r="G39" s="45"/>
      <c r="H39" s="45"/>
      <c r="I39" s="45"/>
      <c r="J39" s="45"/>
      <c r="K39" s="45"/>
      <c r="L39" s="45"/>
      <c r="M39" s="45"/>
      <c r="N39" s="45"/>
      <c r="O39" s="45"/>
      <c r="P39" s="45"/>
      <c r="Q39" s="45"/>
      <c r="R39" s="45"/>
      <c r="Y39" s="71"/>
      <c r="Z39" s="71"/>
    </row>
    <row r="40" spans="1:32" ht="17.25" x14ac:dyDescent="0.25">
      <c r="A40" s="75" t="s">
        <v>312</v>
      </c>
      <c r="B40" s="47">
        <v>4</v>
      </c>
      <c r="C40" s="18"/>
      <c r="D40" s="39"/>
      <c r="E40" s="39"/>
      <c r="F40" s="18"/>
      <c r="G40" s="45"/>
      <c r="H40" s="45"/>
      <c r="I40" s="45"/>
      <c r="J40" s="45"/>
      <c r="K40" s="45"/>
      <c r="L40" s="45"/>
      <c r="M40" s="45"/>
      <c r="N40" s="45"/>
      <c r="O40" s="45"/>
      <c r="P40" s="45"/>
      <c r="Q40" s="45"/>
      <c r="R40" s="45"/>
      <c r="Y40" s="71"/>
      <c r="Z40" s="71"/>
    </row>
    <row r="41" spans="1:32" x14ac:dyDescent="0.25">
      <c r="A41" s="82" t="s">
        <v>476</v>
      </c>
      <c r="G41" s="45"/>
      <c r="H41" s="45"/>
      <c r="I41" s="45"/>
      <c r="J41" s="45"/>
      <c r="K41" s="45"/>
      <c r="L41" s="45"/>
      <c r="M41" s="45"/>
      <c r="N41" s="45"/>
      <c r="O41" s="45"/>
      <c r="P41" s="45"/>
      <c r="Q41" s="45"/>
      <c r="R41" s="45"/>
    </row>
    <row r="42" spans="1:32" x14ac:dyDescent="0.25">
      <c r="A42" s="82"/>
      <c r="B42" s="99"/>
      <c r="C42" s="99"/>
      <c r="D42" s="100"/>
      <c r="E42" s="100"/>
      <c r="F42" s="99"/>
      <c r="G42" s="45"/>
      <c r="H42" s="45"/>
      <c r="I42" s="45"/>
      <c r="J42" s="45"/>
      <c r="K42" s="45"/>
      <c r="L42" s="45"/>
      <c r="M42" s="45"/>
      <c r="N42" s="45"/>
      <c r="O42" s="45"/>
      <c r="P42" s="45"/>
      <c r="Q42" s="45"/>
      <c r="R42" s="45"/>
    </row>
    <row r="43" spans="1:32" x14ac:dyDescent="0.25">
      <c r="A43" s="81" t="s">
        <v>3</v>
      </c>
      <c r="G43" s="45"/>
      <c r="H43" s="45"/>
      <c r="I43" s="45"/>
      <c r="J43" s="45"/>
      <c r="K43" s="45"/>
      <c r="L43" s="45"/>
      <c r="M43" s="45"/>
      <c r="N43" s="45"/>
      <c r="O43" s="45"/>
      <c r="P43" s="45"/>
      <c r="Q43" s="45"/>
      <c r="R43" s="45"/>
    </row>
    <row r="44" spans="1:32" x14ac:dyDescent="0.25">
      <c r="A44" s="44" t="s">
        <v>149</v>
      </c>
      <c r="B44" s="35">
        <v>3</v>
      </c>
      <c r="C44" s="12">
        <v>1</v>
      </c>
      <c r="D44" s="77" t="s">
        <v>153</v>
      </c>
      <c r="E44" s="46">
        <v>43351</v>
      </c>
      <c r="F44" s="76" t="s">
        <v>327</v>
      </c>
      <c r="G44" s="45"/>
      <c r="H44" s="45"/>
      <c r="I44" s="70"/>
      <c r="J44" s="45"/>
      <c r="K44" s="45"/>
      <c r="L44" s="45"/>
      <c r="M44" s="45"/>
      <c r="N44" s="45"/>
      <c r="O44" s="45"/>
      <c r="P44" s="45"/>
      <c r="Q44" s="45"/>
      <c r="R44" s="45"/>
    </row>
    <row r="45" spans="1:32" x14ac:dyDescent="0.25">
      <c r="A45" s="44" t="s">
        <v>150</v>
      </c>
      <c r="B45" s="35">
        <v>3</v>
      </c>
      <c r="C45" s="12">
        <v>1</v>
      </c>
      <c r="D45" s="77" t="s">
        <v>153</v>
      </c>
      <c r="E45" s="46">
        <v>43351</v>
      </c>
      <c r="F45" s="76" t="s">
        <v>327</v>
      </c>
      <c r="G45" s="45"/>
      <c r="H45" s="45"/>
      <c r="I45" s="70"/>
      <c r="J45" s="45"/>
      <c r="K45" s="45"/>
      <c r="L45" s="45"/>
      <c r="M45" s="45"/>
      <c r="N45" s="45"/>
      <c r="O45" s="45"/>
      <c r="P45" s="45"/>
      <c r="Q45" s="45"/>
      <c r="R45" s="45"/>
    </row>
    <row r="46" spans="1:32" x14ac:dyDescent="0.25">
      <c r="A46" s="44" t="s">
        <v>147</v>
      </c>
      <c r="B46" s="34">
        <v>2</v>
      </c>
      <c r="C46" s="12">
        <v>2</v>
      </c>
      <c r="D46" s="77" t="s">
        <v>153</v>
      </c>
      <c r="E46" s="46">
        <v>43351</v>
      </c>
      <c r="F46" s="76" t="s">
        <v>327</v>
      </c>
      <c r="G46" s="45"/>
      <c r="H46" s="45"/>
      <c r="I46" s="70"/>
      <c r="J46" s="45"/>
      <c r="K46" s="45"/>
      <c r="L46" s="45"/>
      <c r="M46" s="45"/>
      <c r="N46" s="45"/>
      <c r="O46" s="45"/>
      <c r="P46" s="45"/>
      <c r="Q46" s="45"/>
      <c r="R46" s="45"/>
    </row>
    <row r="47" spans="1:32" ht="17.25" x14ac:dyDescent="0.25">
      <c r="A47" s="44" t="s">
        <v>148</v>
      </c>
      <c r="B47" s="35">
        <v>3</v>
      </c>
      <c r="C47" s="12">
        <v>1</v>
      </c>
      <c r="D47" s="36" t="s">
        <v>104</v>
      </c>
      <c r="F47" s="12" t="s">
        <v>155</v>
      </c>
      <c r="G47" s="45"/>
      <c r="H47" s="45"/>
      <c r="I47" s="45"/>
      <c r="J47" s="73"/>
      <c r="K47" s="45"/>
      <c r="L47" s="45"/>
      <c r="M47" s="45"/>
      <c r="N47" s="45"/>
      <c r="O47" s="45"/>
      <c r="P47" s="45"/>
      <c r="Q47" s="45"/>
      <c r="R47" s="45"/>
    </row>
    <row r="48" spans="1:32" ht="17.25" x14ac:dyDescent="0.25">
      <c r="A48" s="42" t="s">
        <v>160</v>
      </c>
      <c r="B48" s="35">
        <v>3</v>
      </c>
      <c r="C48" s="18">
        <v>3</v>
      </c>
      <c r="D48" s="36" t="s">
        <v>153</v>
      </c>
      <c r="E48" s="46">
        <v>43302</v>
      </c>
      <c r="F48" s="12" t="s">
        <v>155</v>
      </c>
      <c r="G48" s="45"/>
      <c r="H48" s="45"/>
      <c r="I48" s="45"/>
      <c r="J48" s="70"/>
      <c r="K48" s="70"/>
      <c r="L48" s="45"/>
      <c r="M48" s="45"/>
      <c r="N48" s="45"/>
      <c r="O48" s="45"/>
      <c r="P48" s="45"/>
      <c r="Q48" s="45"/>
      <c r="R48" s="45"/>
    </row>
    <row r="49" spans="1:26" ht="17.25" x14ac:dyDescent="0.25">
      <c r="A49" s="42" t="s">
        <v>168</v>
      </c>
      <c r="B49" s="35">
        <v>3</v>
      </c>
      <c r="C49" s="18">
        <v>2</v>
      </c>
      <c r="D49" s="39"/>
      <c r="E49" s="39"/>
      <c r="F49" s="18"/>
      <c r="G49" s="45"/>
      <c r="H49" s="45"/>
      <c r="I49" s="45"/>
      <c r="J49" s="45"/>
      <c r="K49" s="43"/>
      <c r="L49" s="45"/>
      <c r="M49" s="45"/>
      <c r="N49" s="45"/>
      <c r="O49" s="45"/>
      <c r="P49" s="45"/>
      <c r="Q49" s="45"/>
      <c r="R49" s="45"/>
    </row>
    <row r="50" spans="1:26" x14ac:dyDescent="0.25">
      <c r="A50" s="42" t="s">
        <v>151</v>
      </c>
      <c r="B50" s="35">
        <v>3</v>
      </c>
      <c r="C50" s="18">
        <v>1</v>
      </c>
      <c r="D50" s="39"/>
      <c r="E50" s="39"/>
      <c r="F50" s="18"/>
      <c r="G50" s="45"/>
      <c r="H50" s="45"/>
      <c r="I50" s="45"/>
      <c r="J50" s="45"/>
      <c r="K50" s="43"/>
      <c r="L50" s="45"/>
      <c r="M50" s="45"/>
      <c r="N50" s="45"/>
      <c r="O50" s="45"/>
      <c r="P50" s="45"/>
      <c r="Q50" s="45"/>
      <c r="R50" s="45"/>
    </row>
    <row r="51" spans="1:26" x14ac:dyDescent="0.25">
      <c r="A51" s="42" t="s">
        <v>145</v>
      </c>
      <c r="B51" s="35">
        <v>3</v>
      </c>
      <c r="C51" s="18">
        <v>5</v>
      </c>
      <c r="D51" s="39"/>
      <c r="E51" s="39"/>
      <c r="F51" s="18"/>
      <c r="G51" s="45"/>
      <c r="H51" s="45"/>
      <c r="I51" s="45"/>
      <c r="J51" s="45"/>
      <c r="K51" s="43"/>
      <c r="L51" s="43"/>
      <c r="M51" s="45"/>
      <c r="N51" s="45"/>
      <c r="O51" s="45"/>
      <c r="P51" s="45"/>
      <c r="Q51" s="45"/>
      <c r="R51" s="45"/>
    </row>
    <row r="52" spans="1:26" ht="17.25" x14ac:dyDescent="0.25">
      <c r="A52" s="42" t="s">
        <v>171</v>
      </c>
      <c r="B52" s="47">
        <v>4</v>
      </c>
      <c r="C52" s="18">
        <v>5</v>
      </c>
      <c r="D52" s="39"/>
      <c r="E52" s="39"/>
      <c r="F52" s="18"/>
      <c r="G52" s="45"/>
      <c r="H52" s="45"/>
      <c r="I52" s="45"/>
      <c r="J52" s="45"/>
      <c r="K52" s="45"/>
      <c r="L52" s="25"/>
      <c r="M52" s="43"/>
      <c r="N52" s="45"/>
      <c r="O52" s="45"/>
      <c r="P52" s="45"/>
      <c r="Q52" s="45"/>
      <c r="R52" s="45"/>
    </row>
    <row r="53" spans="1:26" ht="17.25" x14ac:dyDescent="0.25">
      <c r="A53" s="62" t="s">
        <v>315</v>
      </c>
      <c r="B53" s="35">
        <v>3.5</v>
      </c>
      <c r="C53" s="18">
        <v>5</v>
      </c>
      <c r="D53" s="39" t="s">
        <v>153</v>
      </c>
      <c r="E53" s="84">
        <v>43352</v>
      </c>
      <c r="F53" s="18" t="s">
        <v>19</v>
      </c>
      <c r="G53" s="45"/>
      <c r="H53" s="45"/>
      <c r="I53" s="45"/>
      <c r="J53" s="45"/>
      <c r="K53" s="45"/>
      <c r="L53" s="45"/>
      <c r="M53" s="45"/>
      <c r="N53" s="70"/>
      <c r="O53" s="70"/>
      <c r="P53" s="45"/>
      <c r="Q53" s="45"/>
      <c r="R53" s="45"/>
    </row>
    <row r="54" spans="1:26" ht="17.25" x14ac:dyDescent="0.25">
      <c r="A54" s="62" t="s">
        <v>316</v>
      </c>
      <c r="B54" s="35">
        <v>3.5</v>
      </c>
      <c r="C54" s="18">
        <v>10</v>
      </c>
      <c r="D54" s="39" t="s">
        <v>153</v>
      </c>
      <c r="E54" s="84">
        <v>43372</v>
      </c>
      <c r="F54" s="18" t="s">
        <v>439</v>
      </c>
      <c r="G54" s="45"/>
      <c r="H54" s="45"/>
      <c r="I54" s="45"/>
      <c r="J54" s="45"/>
      <c r="K54" s="45"/>
      <c r="L54" s="45"/>
      <c r="M54" s="45"/>
      <c r="N54" s="45"/>
      <c r="O54" s="45"/>
      <c r="P54" s="70"/>
      <c r="Q54" s="70"/>
      <c r="R54" s="70"/>
      <c r="S54" s="70"/>
    </row>
    <row r="55" spans="1:26" ht="17.25" x14ac:dyDescent="0.25">
      <c r="A55" s="42" t="s">
        <v>317</v>
      </c>
      <c r="B55" s="35">
        <v>3.5</v>
      </c>
      <c r="C55" s="18"/>
      <c r="D55" s="39"/>
      <c r="E55" s="39"/>
      <c r="F55" s="18"/>
      <c r="G55" s="45"/>
      <c r="H55" s="45"/>
      <c r="I55" s="45"/>
      <c r="J55" s="45"/>
      <c r="K55" s="45"/>
      <c r="L55" s="45"/>
      <c r="M55" s="45"/>
      <c r="N55" s="45"/>
      <c r="O55" s="45"/>
      <c r="P55" s="45"/>
      <c r="Q55" s="45"/>
      <c r="R55" s="45"/>
      <c r="T55" s="71"/>
    </row>
    <row r="56" spans="1:26" ht="17.25" x14ac:dyDescent="0.25">
      <c r="A56" s="42" t="s">
        <v>318</v>
      </c>
      <c r="B56" s="35">
        <v>3.5</v>
      </c>
      <c r="C56" s="18"/>
      <c r="D56" s="39"/>
      <c r="E56" s="39"/>
      <c r="F56" s="18"/>
      <c r="G56" s="45"/>
      <c r="H56" s="45"/>
      <c r="I56" s="45"/>
      <c r="J56" s="45"/>
      <c r="K56" s="45"/>
      <c r="L56" s="45"/>
      <c r="M56" s="45"/>
      <c r="N56" s="45"/>
      <c r="O56" s="45"/>
      <c r="P56" s="45"/>
      <c r="Q56" s="45"/>
      <c r="R56" s="45"/>
      <c r="T56" s="71"/>
    </row>
    <row r="57" spans="1:26" ht="17.25" x14ac:dyDescent="0.25">
      <c r="A57" s="42" t="s">
        <v>319</v>
      </c>
      <c r="B57" s="35">
        <v>3.5</v>
      </c>
      <c r="C57" s="18"/>
      <c r="D57" s="39"/>
      <c r="E57" s="39"/>
      <c r="F57" s="18"/>
      <c r="G57" s="45"/>
      <c r="H57" s="45"/>
      <c r="I57" s="45"/>
      <c r="J57" s="45"/>
      <c r="K57" s="45"/>
      <c r="L57" s="45"/>
      <c r="M57" s="45"/>
      <c r="N57" s="45"/>
      <c r="O57" s="45"/>
      <c r="P57" s="45"/>
      <c r="Q57" s="45"/>
      <c r="R57" s="45"/>
      <c r="U57" s="71"/>
    </row>
    <row r="58" spans="1:26" ht="17.25" x14ac:dyDescent="0.25">
      <c r="A58" s="42" t="s">
        <v>320</v>
      </c>
      <c r="B58" s="35">
        <v>3.5</v>
      </c>
      <c r="C58" s="18"/>
      <c r="D58" s="39"/>
      <c r="E58" s="39"/>
      <c r="F58" s="18"/>
      <c r="G58" s="45"/>
      <c r="H58" s="45"/>
      <c r="I58" s="45"/>
      <c r="J58" s="45"/>
      <c r="K58" s="45"/>
      <c r="L58" s="45"/>
      <c r="M58" s="45"/>
      <c r="N58" s="45"/>
      <c r="O58" s="45"/>
      <c r="P58" s="45"/>
      <c r="Q58" s="45"/>
      <c r="R58" s="45"/>
      <c r="U58" s="71"/>
    </row>
    <row r="59" spans="1:26" ht="17.25" x14ac:dyDescent="0.25">
      <c r="A59" s="42" t="s">
        <v>321</v>
      </c>
      <c r="B59" s="35">
        <v>3.5</v>
      </c>
      <c r="C59" s="18"/>
      <c r="D59" s="39" t="s">
        <v>153</v>
      </c>
      <c r="E59" s="46">
        <v>43351</v>
      </c>
      <c r="F59" s="76" t="s">
        <v>327</v>
      </c>
      <c r="G59" s="45"/>
      <c r="H59" s="45"/>
      <c r="I59" s="45"/>
      <c r="J59" s="45"/>
      <c r="K59" s="45"/>
      <c r="L59" s="45"/>
      <c r="M59" s="45"/>
      <c r="N59" s="45"/>
      <c r="O59" s="45"/>
      <c r="P59" s="45"/>
      <c r="Q59" s="45"/>
      <c r="R59" s="45"/>
      <c r="U59" s="74"/>
    </row>
    <row r="60" spans="1:26" ht="17.25" x14ac:dyDescent="0.25">
      <c r="A60" s="42" t="s">
        <v>322</v>
      </c>
      <c r="B60" s="35">
        <v>3.5</v>
      </c>
      <c r="C60" s="18"/>
      <c r="D60" s="39" t="s">
        <v>88</v>
      </c>
      <c r="E60" s="39"/>
      <c r="F60" s="18"/>
      <c r="G60" s="45"/>
      <c r="H60" s="45"/>
      <c r="I60" s="45"/>
      <c r="J60" s="45"/>
      <c r="K60" s="45"/>
      <c r="L60" s="45"/>
      <c r="M60" s="45"/>
      <c r="N60" s="45"/>
      <c r="O60" s="45"/>
      <c r="P60" s="45"/>
      <c r="Q60" s="45"/>
      <c r="R60" s="45"/>
      <c r="V60" s="71"/>
    </row>
    <row r="61" spans="1:26" ht="17.25" x14ac:dyDescent="0.25">
      <c r="A61" s="42" t="s">
        <v>543</v>
      </c>
      <c r="B61" s="35">
        <v>3.5</v>
      </c>
      <c r="C61" s="18"/>
      <c r="D61" s="39"/>
      <c r="E61" s="39"/>
      <c r="F61" s="18"/>
      <c r="G61" s="45"/>
      <c r="H61" s="45"/>
      <c r="I61" s="45"/>
      <c r="J61" s="45"/>
      <c r="K61" s="45"/>
      <c r="L61" s="45"/>
      <c r="M61" s="45"/>
      <c r="N61" s="45"/>
      <c r="O61" s="45"/>
      <c r="P61" s="45"/>
      <c r="Q61" s="45"/>
      <c r="R61" s="45"/>
      <c r="V61" s="71"/>
    </row>
    <row r="62" spans="1:26" x14ac:dyDescent="0.25">
      <c r="A62" s="62" t="s">
        <v>144</v>
      </c>
      <c r="B62" s="35">
        <v>3</v>
      </c>
      <c r="C62" s="18">
        <v>5</v>
      </c>
      <c r="D62" s="39"/>
      <c r="E62" s="39"/>
      <c r="F62" s="18"/>
      <c r="G62" s="45"/>
      <c r="H62" s="45"/>
      <c r="I62" s="45"/>
      <c r="J62" s="45"/>
      <c r="K62" s="45"/>
      <c r="L62" s="45"/>
      <c r="M62" s="45"/>
      <c r="N62" s="45"/>
      <c r="O62" s="45"/>
      <c r="P62" s="45"/>
      <c r="Q62" s="45"/>
      <c r="R62" s="45"/>
      <c r="W62" s="71"/>
      <c r="X62" s="71"/>
    </row>
    <row r="63" spans="1:26" x14ac:dyDescent="0.25">
      <c r="A63" s="86" t="s">
        <v>325</v>
      </c>
      <c r="B63" s="47">
        <v>4</v>
      </c>
      <c r="C63" s="18">
        <v>2</v>
      </c>
      <c r="D63" s="39" t="s">
        <v>153</v>
      </c>
      <c r="E63" s="84">
        <v>43372</v>
      </c>
      <c r="F63" s="18" t="s">
        <v>439</v>
      </c>
      <c r="G63" s="45"/>
      <c r="H63" s="45"/>
      <c r="I63" s="45"/>
      <c r="J63" s="45"/>
      <c r="K63" s="45"/>
      <c r="L63" s="45"/>
      <c r="M63" s="45"/>
      <c r="N63" s="45"/>
      <c r="O63" s="45"/>
      <c r="P63" s="45"/>
      <c r="Q63" s="45"/>
      <c r="R63" s="45"/>
      <c r="Y63" s="70"/>
      <c r="Z63" s="70"/>
    </row>
    <row r="64" spans="1:26" x14ac:dyDescent="0.25">
      <c r="A64" s="85" t="s">
        <v>285</v>
      </c>
      <c r="B64" s="47">
        <v>4</v>
      </c>
      <c r="C64" s="18">
        <v>1</v>
      </c>
      <c r="D64" s="39" t="s">
        <v>153</v>
      </c>
      <c r="E64" s="84">
        <v>43372</v>
      </c>
      <c r="F64" s="18" t="s">
        <v>439</v>
      </c>
      <c r="G64" s="45"/>
      <c r="H64" s="45"/>
      <c r="I64" s="45"/>
      <c r="J64" s="45"/>
      <c r="K64" s="45"/>
      <c r="L64" s="45"/>
      <c r="M64" s="45"/>
      <c r="N64" s="45"/>
      <c r="O64" s="45"/>
      <c r="P64" s="45"/>
      <c r="Q64" s="45"/>
      <c r="R64" s="45"/>
      <c r="Y64" s="70"/>
      <c r="Z64" s="70"/>
    </row>
    <row r="65" spans="1:28" x14ac:dyDescent="0.25">
      <c r="A65" s="85" t="s">
        <v>294</v>
      </c>
      <c r="B65" s="47">
        <v>4</v>
      </c>
      <c r="C65" s="18">
        <v>1</v>
      </c>
      <c r="D65" s="39" t="s">
        <v>153</v>
      </c>
      <c r="E65" s="84">
        <v>43372</v>
      </c>
      <c r="F65" s="18" t="s">
        <v>439</v>
      </c>
      <c r="G65" s="45"/>
      <c r="H65" s="45"/>
      <c r="I65" s="45"/>
      <c r="J65" s="45"/>
      <c r="K65" s="45"/>
      <c r="L65" s="45"/>
      <c r="M65" s="45"/>
      <c r="N65" s="45"/>
      <c r="O65" s="45"/>
      <c r="P65" s="45"/>
      <c r="Q65" s="45"/>
      <c r="R65" s="45"/>
      <c r="Y65" s="70"/>
      <c r="Z65" s="70"/>
    </row>
    <row r="66" spans="1:28" x14ac:dyDescent="0.25">
      <c r="A66" s="85" t="s">
        <v>295</v>
      </c>
      <c r="B66" s="47">
        <v>4</v>
      </c>
      <c r="C66" s="18">
        <v>1</v>
      </c>
      <c r="D66" s="39" t="s">
        <v>153</v>
      </c>
      <c r="E66" s="84">
        <v>43372</v>
      </c>
      <c r="F66" s="18" t="s">
        <v>439</v>
      </c>
      <c r="G66" s="45"/>
      <c r="H66" s="45"/>
      <c r="I66" s="45"/>
      <c r="J66" s="45"/>
      <c r="K66" s="45"/>
      <c r="L66" s="45"/>
      <c r="M66" s="45"/>
      <c r="N66" s="45"/>
      <c r="O66" s="45"/>
      <c r="P66" s="45"/>
      <c r="Q66" s="45"/>
      <c r="R66" s="45"/>
      <c r="Y66" s="70"/>
      <c r="Z66" s="70"/>
    </row>
    <row r="67" spans="1:28" x14ac:dyDescent="0.25">
      <c r="A67" s="85" t="s">
        <v>296</v>
      </c>
      <c r="B67" s="47">
        <v>4</v>
      </c>
      <c r="C67" s="18">
        <v>1</v>
      </c>
      <c r="D67" s="39" t="s">
        <v>153</v>
      </c>
      <c r="E67" s="84">
        <v>43372</v>
      </c>
      <c r="F67" s="18" t="s">
        <v>439</v>
      </c>
      <c r="G67" s="45"/>
      <c r="H67" s="45"/>
      <c r="I67" s="45"/>
      <c r="J67" s="45"/>
      <c r="K67" s="45"/>
      <c r="L67" s="45"/>
      <c r="M67" s="45"/>
      <c r="N67" s="45"/>
      <c r="O67" s="45"/>
      <c r="P67" s="45"/>
      <c r="Q67" s="45"/>
      <c r="R67" s="45"/>
      <c r="Y67" s="70"/>
      <c r="Z67" s="70"/>
    </row>
    <row r="68" spans="1:28" x14ac:dyDescent="0.25">
      <c r="A68" s="85" t="s">
        <v>297</v>
      </c>
      <c r="B68" s="47">
        <v>4</v>
      </c>
      <c r="C68" s="18">
        <v>1</v>
      </c>
      <c r="D68" s="39" t="s">
        <v>153</v>
      </c>
      <c r="E68" s="84">
        <v>43372</v>
      </c>
      <c r="F68" s="18" t="s">
        <v>439</v>
      </c>
      <c r="G68" s="45"/>
      <c r="H68" s="45"/>
      <c r="I68" s="45"/>
      <c r="J68" s="45"/>
      <c r="K68" s="45"/>
      <c r="L68" s="45"/>
      <c r="M68" s="45"/>
      <c r="N68" s="45"/>
      <c r="O68" s="45"/>
      <c r="P68" s="45"/>
      <c r="Q68" s="45"/>
      <c r="R68" s="45"/>
      <c r="Y68" s="70"/>
      <c r="Z68" s="70"/>
    </row>
    <row r="69" spans="1:28" x14ac:dyDescent="0.25">
      <c r="A69" s="86" t="s">
        <v>298</v>
      </c>
      <c r="B69" s="47">
        <v>4</v>
      </c>
      <c r="C69" s="18">
        <v>3</v>
      </c>
      <c r="D69" s="39"/>
      <c r="E69" s="39"/>
      <c r="F69" s="18"/>
      <c r="G69" s="45"/>
      <c r="H69" s="45"/>
      <c r="I69" s="45"/>
      <c r="J69" s="45"/>
      <c r="K69" s="45"/>
      <c r="L69" s="45"/>
      <c r="M69" s="45"/>
      <c r="N69" s="45"/>
      <c r="O69" s="45"/>
      <c r="P69" s="45"/>
      <c r="Q69" s="45"/>
      <c r="R69" s="45"/>
      <c r="Y69" s="25"/>
      <c r="Z69" s="25"/>
      <c r="AA69" s="71"/>
      <c r="AB69" s="71"/>
    </row>
    <row r="70" spans="1:28" x14ac:dyDescent="0.25">
      <c r="A70" s="85" t="s">
        <v>299</v>
      </c>
      <c r="B70" s="47">
        <v>4</v>
      </c>
      <c r="C70" s="18">
        <v>1</v>
      </c>
      <c r="D70" s="39" t="s">
        <v>153</v>
      </c>
      <c r="E70" s="84">
        <v>43372</v>
      </c>
      <c r="F70" s="18" t="s">
        <v>439</v>
      </c>
      <c r="G70" s="45"/>
      <c r="H70" s="45"/>
      <c r="I70" s="45"/>
      <c r="J70" s="45"/>
      <c r="K70" s="45"/>
      <c r="L70" s="45"/>
      <c r="M70" s="45"/>
      <c r="N70" s="45"/>
      <c r="O70" s="45"/>
      <c r="P70" s="45"/>
      <c r="Q70" s="45"/>
      <c r="R70" s="45"/>
      <c r="Y70" s="70"/>
      <c r="Z70" s="70"/>
    </row>
    <row r="71" spans="1:28" x14ac:dyDescent="0.25">
      <c r="A71" s="85" t="s">
        <v>300</v>
      </c>
      <c r="B71" s="47">
        <v>4</v>
      </c>
      <c r="C71" s="18">
        <v>1</v>
      </c>
      <c r="D71" s="39" t="s">
        <v>153</v>
      </c>
      <c r="E71" s="84">
        <v>43372</v>
      </c>
      <c r="F71" s="18" t="s">
        <v>439</v>
      </c>
      <c r="G71" s="45"/>
      <c r="H71" s="45"/>
      <c r="I71" s="45"/>
      <c r="J71" s="45"/>
      <c r="K71" s="45"/>
      <c r="L71" s="45"/>
      <c r="M71" s="45"/>
      <c r="N71" s="45"/>
      <c r="O71" s="45"/>
      <c r="P71" s="45"/>
      <c r="Q71" s="45"/>
      <c r="R71" s="45"/>
      <c r="Y71" s="70"/>
      <c r="Z71" s="70"/>
    </row>
    <row r="72" spans="1:28" x14ac:dyDescent="0.25">
      <c r="A72" s="85" t="s">
        <v>291</v>
      </c>
      <c r="B72" s="47">
        <v>4</v>
      </c>
      <c r="C72" s="18">
        <v>1</v>
      </c>
      <c r="D72" s="39" t="s">
        <v>153</v>
      </c>
      <c r="E72" s="84">
        <v>43372</v>
      </c>
      <c r="F72" s="18" t="s">
        <v>439</v>
      </c>
      <c r="G72" s="45"/>
      <c r="H72" s="45"/>
      <c r="I72" s="45"/>
      <c r="J72" s="45"/>
      <c r="K72" s="45"/>
      <c r="L72" s="45"/>
      <c r="M72" s="45"/>
      <c r="N72" s="45"/>
      <c r="O72" s="45"/>
      <c r="P72" s="45"/>
      <c r="Q72" s="45"/>
      <c r="R72" s="45"/>
      <c r="Y72" s="70"/>
      <c r="Z72" s="70"/>
    </row>
    <row r="73" spans="1:28" x14ac:dyDescent="0.25">
      <c r="A73" s="85" t="s">
        <v>301</v>
      </c>
      <c r="B73" s="47">
        <v>4</v>
      </c>
      <c r="C73" s="18">
        <v>1</v>
      </c>
      <c r="D73" s="39" t="s">
        <v>153</v>
      </c>
      <c r="E73" s="84">
        <v>43372</v>
      </c>
      <c r="F73" s="18" t="s">
        <v>439</v>
      </c>
      <c r="G73" s="45"/>
      <c r="H73" s="45"/>
      <c r="I73" s="45"/>
      <c r="J73" s="45"/>
      <c r="K73" s="45"/>
      <c r="L73" s="45"/>
      <c r="M73" s="45"/>
      <c r="N73" s="45"/>
      <c r="O73" s="45"/>
      <c r="P73" s="45"/>
      <c r="Q73" s="45"/>
      <c r="R73" s="45"/>
      <c r="Y73" s="70"/>
      <c r="Z73" s="70"/>
    </row>
    <row r="74" spans="1:28" x14ac:dyDescent="0.25">
      <c r="A74" s="85" t="s">
        <v>289</v>
      </c>
      <c r="B74" s="47">
        <v>4</v>
      </c>
      <c r="C74" s="18">
        <v>1</v>
      </c>
      <c r="D74" s="39" t="s">
        <v>153</v>
      </c>
      <c r="E74" s="84">
        <v>43372</v>
      </c>
      <c r="F74" s="18" t="s">
        <v>439</v>
      </c>
      <c r="G74" s="45"/>
      <c r="H74" s="45"/>
      <c r="I74" s="45"/>
      <c r="J74" s="45"/>
      <c r="K74" s="45"/>
      <c r="L74" s="45"/>
      <c r="M74" s="45"/>
      <c r="N74" s="45"/>
      <c r="O74" s="45"/>
      <c r="P74" s="45"/>
      <c r="Q74" s="45"/>
      <c r="R74" s="45"/>
      <c r="Y74" s="70"/>
      <c r="Z74" s="70"/>
    </row>
    <row r="75" spans="1:28" x14ac:dyDescent="0.25">
      <c r="A75" s="85" t="s">
        <v>302</v>
      </c>
      <c r="B75" s="47">
        <v>4</v>
      </c>
      <c r="C75" s="18">
        <v>1</v>
      </c>
      <c r="D75" s="39" t="s">
        <v>153</v>
      </c>
      <c r="E75" s="84">
        <v>43372</v>
      </c>
      <c r="F75" s="18" t="s">
        <v>439</v>
      </c>
      <c r="G75" s="45"/>
      <c r="H75" s="45"/>
      <c r="I75" s="45"/>
      <c r="J75" s="45"/>
      <c r="K75" s="45"/>
      <c r="L75" s="45"/>
      <c r="M75" s="45"/>
      <c r="N75" s="45"/>
      <c r="O75" s="45"/>
      <c r="P75" s="45"/>
      <c r="Q75" s="45"/>
      <c r="R75" s="45"/>
      <c r="Y75" s="70"/>
      <c r="Z75" s="70"/>
    </row>
    <row r="76" spans="1:28" x14ac:dyDescent="0.25">
      <c r="A76" s="85" t="s">
        <v>290</v>
      </c>
      <c r="B76" s="47">
        <v>4</v>
      </c>
      <c r="C76" s="18">
        <v>1</v>
      </c>
      <c r="D76" s="39" t="s">
        <v>153</v>
      </c>
      <c r="E76" s="84">
        <v>43372</v>
      </c>
      <c r="F76" s="18" t="s">
        <v>439</v>
      </c>
      <c r="G76" s="45"/>
      <c r="H76" s="45"/>
      <c r="I76" s="45"/>
      <c r="J76" s="45"/>
      <c r="K76" s="45"/>
      <c r="L76" s="45"/>
      <c r="M76" s="45"/>
      <c r="N76" s="45"/>
      <c r="O76" s="45"/>
      <c r="P76" s="45"/>
      <c r="Q76" s="45"/>
      <c r="R76" s="45"/>
      <c r="Y76" s="70"/>
      <c r="Z76" s="70"/>
    </row>
    <row r="77" spans="1:28" x14ac:dyDescent="0.25">
      <c r="A77" s="85" t="s">
        <v>326</v>
      </c>
      <c r="B77" s="47">
        <v>4</v>
      </c>
      <c r="C77" s="18">
        <v>2</v>
      </c>
      <c r="D77" s="39" t="s">
        <v>153</v>
      </c>
      <c r="E77" s="84">
        <v>43372</v>
      </c>
      <c r="F77" s="18" t="s">
        <v>439</v>
      </c>
      <c r="G77" s="45"/>
      <c r="H77" s="45"/>
      <c r="I77" s="45"/>
      <c r="J77" s="45"/>
      <c r="K77" s="45"/>
      <c r="L77" s="45"/>
      <c r="M77" s="45"/>
      <c r="N77" s="45"/>
      <c r="O77" s="45"/>
      <c r="P77" s="45"/>
      <c r="Q77" s="45"/>
      <c r="R77" s="45"/>
      <c r="Y77" s="70"/>
      <c r="Z77" s="70"/>
    </row>
    <row r="78" spans="1:28" x14ac:dyDescent="0.25">
      <c r="A78" s="85" t="s">
        <v>303</v>
      </c>
      <c r="B78" s="47">
        <v>4</v>
      </c>
      <c r="C78" s="18">
        <v>1</v>
      </c>
      <c r="D78" s="39" t="s">
        <v>153</v>
      </c>
      <c r="E78" s="84">
        <v>43372</v>
      </c>
      <c r="F78" s="18" t="s">
        <v>439</v>
      </c>
      <c r="G78" s="45"/>
      <c r="H78" s="45"/>
      <c r="I78" s="45"/>
      <c r="J78" s="45"/>
      <c r="K78" s="45"/>
      <c r="L78" s="45"/>
      <c r="M78" s="45"/>
      <c r="N78" s="45"/>
      <c r="O78" s="45"/>
      <c r="P78" s="45"/>
      <c r="Q78" s="45"/>
      <c r="R78" s="45"/>
      <c r="Y78" s="70"/>
      <c r="Z78" s="70"/>
      <c r="AA78" s="25"/>
    </row>
    <row r="79" spans="1:28" x14ac:dyDescent="0.25">
      <c r="A79" s="85" t="s">
        <v>304</v>
      </c>
      <c r="B79" s="47">
        <v>4</v>
      </c>
      <c r="C79" s="18">
        <v>2</v>
      </c>
      <c r="D79" s="39" t="s">
        <v>153</v>
      </c>
      <c r="E79" s="84">
        <v>43372</v>
      </c>
      <c r="F79" s="18" t="s">
        <v>439</v>
      </c>
      <c r="G79" s="45"/>
      <c r="H79" s="45"/>
      <c r="I79" s="45"/>
      <c r="J79" s="45"/>
      <c r="K79" s="45"/>
      <c r="L79" s="45"/>
      <c r="M79" s="45"/>
      <c r="N79" s="45"/>
      <c r="O79" s="45"/>
      <c r="P79" s="45"/>
      <c r="Q79" s="45"/>
      <c r="R79" s="45"/>
      <c r="Y79" s="70"/>
      <c r="Z79" s="70"/>
      <c r="AA79" s="25"/>
    </row>
    <row r="80" spans="1:28" x14ac:dyDescent="0.25">
      <c r="A80" s="86" t="s">
        <v>288</v>
      </c>
      <c r="B80" s="47">
        <v>4</v>
      </c>
      <c r="C80" s="18">
        <v>2</v>
      </c>
      <c r="D80" s="39"/>
      <c r="E80" s="39"/>
      <c r="F80" s="18"/>
      <c r="G80" s="45"/>
      <c r="H80" s="45"/>
      <c r="I80" s="45"/>
      <c r="J80" s="45"/>
      <c r="K80" s="45"/>
      <c r="L80" s="45"/>
      <c r="M80" s="45"/>
      <c r="N80" s="45"/>
      <c r="O80" s="45"/>
      <c r="P80" s="45"/>
      <c r="Q80" s="45"/>
      <c r="R80" s="45"/>
      <c r="AA80" s="71"/>
    </row>
    <row r="81" spans="1:31" x14ac:dyDescent="0.25">
      <c r="A81" s="86" t="s">
        <v>328</v>
      </c>
      <c r="B81" s="47">
        <v>4</v>
      </c>
      <c r="C81" s="18">
        <v>1</v>
      </c>
      <c r="D81" s="39"/>
      <c r="E81" s="39"/>
      <c r="F81" s="18"/>
      <c r="G81" s="45"/>
      <c r="H81" s="45"/>
      <c r="I81" s="45"/>
      <c r="J81" s="45"/>
      <c r="K81" s="45"/>
      <c r="L81" s="45"/>
      <c r="M81" s="45"/>
      <c r="N81" s="45"/>
      <c r="O81" s="45"/>
      <c r="P81" s="45"/>
      <c r="Q81" s="45"/>
      <c r="R81" s="45"/>
      <c r="AA81" s="71"/>
    </row>
    <row r="82" spans="1:31" x14ac:dyDescent="0.25">
      <c r="A82" s="87" t="s">
        <v>305</v>
      </c>
      <c r="B82" s="47">
        <v>4</v>
      </c>
      <c r="C82" s="18">
        <v>2</v>
      </c>
      <c r="D82" s="39"/>
      <c r="E82" s="39"/>
      <c r="F82" s="18"/>
      <c r="G82" s="45"/>
      <c r="H82" s="45"/>
      <c r="I82" s="45"/>
      <c r="J82" s="45"/>
      <c r="K82" s="45"/>
      <c r="L82" s="45"/>
      <c r="M82" s="45"/>
      <c r="N82" s="45"/>
      <c r="O82" s="45"/>
      <c r="P82" s="45"/>
      <c r="Q82" s="45"/>
      <c r="R82" s="45"/>
      <c r="AB82" s="71"/>
    </row>
    <row r="83" spans="1:31" x14ac:dyDescent="0.25">
      <c r="A83" s="87" t="s">
        <v>306</v>
      </c>
      <c r="B83" s="47">
        <v>4</v>
      </c>
      <c r="C83" s="18">
        <v>2</v>
      </c>
      <c r="D83" s="39"/>
      <c r="E83" s="39"/>
      <c r="F83" s="18"/>
      <c r="G83" s="45"/>
      <c r="H83" s="45"/>
      <c r="I83" s="45"/>
      <c r="J83" s="45"/>
      <c r="K83" s="45"/>
      <c r="L83" s="45"/>
      <c r="M83" s="45"/>
      <c r="N83" s="45"/>
      <c r="O83" s="45"/>
      <c r="P83" s="45"/>
      <c r="Q83" s="45"/>
      <c r="R83" s="45"/>
      <c r="AB83" s="71"/>
    </row>
    <row r="84" spans="1:31" x14ac:dyDescent="0.25">
      <c r="A84" s="87" t="s">
        <v>307</v>
      </c>
      <c r="B84" s="47">
        <v>4</v>
      </c>
      <c r="C84" s="18">
        <v>3</v>
      </c>
      <c r="D84" s="39"/>
      <c r="E84" s="39"/>
      <c r="F84" s="18"/>
      <c r="G84" s="45"/>
      <c r="H84" s="45"/>
      <c r="I84" s="45"/>
      <c r="J84" s="45"/>
      <c r="K84" s="45"/>
      <c r="L84" s="45"/>
      <c r="M84" s="45"/>
      <c r="N84" s="45"/>
      <c r="O84" s="45"/>
      <c r="P84" s="45"/>
      <c r="Q84" s="45"/>
      <c r="R84" s="45"/>
      <c r="AB84" s="71"/>
      <c r="AC84" s="71"/>
    </row>
    <row r="85" spans="1:31" x14ac:dyDescent="0.25">
      <c r="A85" s="87" t="s">
        <v>308</v>
      </c>
      <c r="B85" s="47">
        <v>4</v>
      </c>
      <c r="C85" s="18">
        <v>2</v>
      </c>
      <c r="D85" s="39"/>
      <c r="E85" s="39"/>
      <c r="F85" s="18"/>
      <c r="G85" s="45"/>
      <c r="H85" s="45"/>
      <c r="I85" s="45"/>
      <c r="J85" s="45"/>
      <c r="K85" s="45"/>
      <c r="L85" s="45"/>
      <c r="M85" s="45"/>
      <c r="N85" s="45"/>
      <c r="O85" s="45"/>
      <c r="P85" s="45"/>
      <c r="Q85" s="45"/>
      <c r="R85" s="45"/>
      <c r="AC85" s="71"/>
    </row>
    <row r="86" spans="1:31" x14ac:dyDescent="0.25">
      <c r="A86" s="87" t="s">
        <v>329</v>
      </c>
      <c r="B86" s="47">
        <v>4</v>
      </c>
      <c r="C86" s="18">
        <v>1</v>
      </c>
      <c r="D86" s="39"/>
      <c r="E86" s="39"/>
      <c r="F86" s="18"/>
      <c r="G86" s="45"/>
      <c r="H86" s="45"/>
      <c r="I86" s="45"/>
      <c r="J86" s="45"/>
      <c r="K86" s="45"/>
      <c r="L86" s="45"/>
      <c r="M86" s="45"/>
      <c r="N86" s="45"/>
      <c r="O86" s="45"/>
      <c r="P86" s="45"/>
      <c r="Q86" s="45"/>
      <c r="R86" s="45"/>
      <c r="AC86" s="71"/>
    </row>
    <row r="87" spans="1:31" ht="30" x14ac:dyDescent="0.25">
      <c r="A87" s="87" t="s">
        <v>292</v>
      </c>
      <c r="B87" s="47">
        <v>4</v>
      </c>
      <c r="C87" s="18">
        <v>4</v>
      </c>
      <c r="D87" s="39"/>
      <c r="E87" s="39"/>
      <c r="F87" s="18"/>
      <c r="G87" s="45"/>
      <c r="H87" s="45"/>
      <c r="I87" s="45"/>
      <c r="J87" s="45"/>
      <c r="K87" s="45"/>
      <c r="L87" s="45"/>
      <c r="M87" s="45"/>
      <c r="N87" s="45"/>
      <c r="O87" s="45"/>
      <c r="P87" s="45"/>
      <c r="Q87" s="45"/>
      <c r="R87" s="45"/>
      <c r="AD87" s="71"/>
    </row>
    <row r="88" spans="1:31" x14ac:dyDescent="0.25">
      <c r="A88" s="87" t="s">
        <v>330</v>
      </c>
      <c r="B88" s="47">
        <v>4</v>
      </c>
      <c r="C88" s="18">
        <v>4</v>
      </c>
      <c r="D88" s="39"/>
      <c r="E88" s="39"/>
      <c r="F88" s="18"/>
      <c r="G88" s="45"/>
      <c r="H88" s="45"/>
      <c r="I88" s="45"/>
      <c r="J88" s="45"/>
      <c r="K88" s="45"/>
      <c r="L88" s="45"/>
      <c r="M88" s="45"/>
      <c r="N88" s="45"/>
      <c r="O88" s="45"/>
      <c r="P88" s="45"/>
      <c r="Q88" s="45"/>
      <c r="R88" s="45"/>
      <c r="AD88" s="71"/>
    </row>
    <row r="89" spans="1:31" x14ac:dyDescent="0.25">
      <c r="A89" s="75" t="s">
        <v>331</v>
      </c>
      <c r="B89" s="47">
        <v>4</v>
      </c>
      <c r="C89" s="18">
        <v>1</v>
      </c>
      <c r="D89" s="39"/>
      <c r="E89" s="39"/>
      <c r="F89" s="18"/>
      <c r="G89" s="45"/>
      <c r="H89" s="45"/>
      <c r="I89" s="45"/>
      <c r="J89" s="45"/>
      <c r="K89" s="45"/>
      <c r="L89" s="45"/>
      <c r="M89" s="45"/>
      <c r="N89" s="45"/>
      <c r="O89" s="45"/>
      <c r="P89" s="45"/>
      <c r="Q89" s="45"/>
      <c r="R89" s="45"/>
      <c r="AE89" s="71"/>
    </row>
    <row r="90" spans="1:31" x14ac:dyDescent="0.25">
      <c r="A90" s="75" t="s">
        <v>440</v>
      </c>
      <c r="B90" s="47">
        <v>5</v>
      </c>
      <c r="C90" s="18"/>
      <c r="D90" s="39"/>
      <c r="E90" s="39"/>
      <c r="F90" s="18"/>
      <c r="G90" s="45"/>
      <c r="H90" s="45"/>
      <c r="I90" s="45"/>
      <c r="J90" s="45"/>
      <c r="K90" s="45"/>
      <c r="L90" s="45"/>
      <c r="M90" s="45"/>
      <c r="N90" s="45"/>
      <c r="O90" s="45"/>
      <c r="P90" s="45"/>
      <c r="Q90" s="45"/>
      <c r="R90" s="45"/>
      <c r="AE90" s="71"/>
    </row>
    <row r="91" spans="1:31" x14ac:dyDescent="0.25">
      <c r="A91" s="82" t="s">
        <v>441</v>
      </c>
      <c r="B91" s="35">
        <v>5</v>
      </c>
      <c r="C91" s="18"/>
      <c r="D91" s="39"/>
      <c r="E91" s="39"/>
      <c r="F91" s="18"/>
      <c r="G91" s="45"/>
      <c r="H91" s="45"/>
      <c r="I91" s="45"/>
      <c r="J91" s="45"/>
      <c r="K91" s="45"/>
      <c r="L91" s="45"/>
      <c r="M91" s="45"/>
      <c r="N91" s="45"/>
      <c r="O91" s="45"/>
      <c r="P91" s="45"/>
      <c r="Q91" s="45"/>
      <c r="R91" s="45"/>
      <c r="AE91" s="71"/>
    </row>
    <row r="92" spans="1:31" x14ac:dyDescent="0.25">
      <c r="A92" s="82" t="s">
        <v>442</v>
      </c>
      <c r="B92" s="35">
        <v>5</v>
      </c>
      <c r="C92" s="18"/>
      <c r="D92" s="39" t="s">
        <v>153</v>
      </c>
      <c r="E92" s="84">
        <v>43372</v>
      </c>
      <c r="F92" s="18" t="s">
        <v>439</v>
      </c>
      <c r="G92" s="45"/>
      <c r="H92" s="45"/>
      <c r="I92" s="45"/>
      <c r="J92" s="45"/>
      <c r="K92" s="45"/>
      <c r="L92" s="45"/>
      <c r="M92" s="45"/>
      <c r="N92" s="45"/>
      <c r="O92" s="45"/>
      <c r="P92" s="45"/>
      <c r="Q92" s="45"/>
      <c r="R92" s="45"/>
      <c r="AE92" s="70"/>
    </row>
    <row r="93" spans="1:31" x14ac:dyDescent="0.25">
      <c r="A93" s="82" t="s">
        <v>443</v>
      </c>
      <c r="B93" s="35">
        <v>5</v>
      </c>
      <c r="C93" s="18"/>
      <c r="D93" s="39"/>
      <c r="E93" s="39"/>
      <c r="F93" s="18"/>
      <c r="G93" s="45"/>
      <c r="H93" s="45"/>
      <c r="I93" s="45"/>
      <c r="J93" s="45"/>
      <c r="K93" s="45"/>
      <c r="L93" s="45"/>
      <c r="M93" s="45"/>
      <c r="N93" s="45"/>
      <c r="O93" s="45"/>
      <c r="P93" s="45"/>
      <c r="Q93" s="45"/>
      <c r="R93" s="45"/>
      <c r="AE93" s="71"/>
    </row>
    <row r="94" spans="1:31" x14ac:dyDescent="0.25">
      <c r="A94" s="82" t="s">
        <v>444</v>
      </c>
      <c r="B94" s="35">
        <v>5</v>
      </c>
      <c r="C94" s="18"/>
      <c r="D94" s="39" t="s">
        <v>153</v>
      </c>
      <c r="E94" s="84">
        <v>43372</v>
      </c>
      <c r="F94" s="18" t="s">
        <v>439</v>
      </c>
      <c r="G94" s="45"/>
      <c r="H94" s="45"/>
      <c r="I94" s="45"/>
      <c r="J94" s="45"/>
      <c r="K94" s="45"/>
      <c r="L94" s="45"/>
      <c r="M94" s="45"/>
      <c r="N94" s="45"/>
      <c r="O94" s="45"/>
      <c r="P94" s="45"/>
      <c r="Q94" s="45"/>
      <c r="R94" s="45"/>
      <c r="AE94" s="70"/>
    </row>
    <row r="95" spans="1:31" ht="30" x14ac:dyDescent="0.25">
      <c r="A95" s="82" t="s">
        <v>445</v>
      </c>
      <c r="B95" s="35">
        <v>5</v>
      </c>
      <c r="C95" s="18"/>
      <c r="D95" s="39"/>
      <c r="E95" s="39"/>
      <c r="F95" s="18"/>
      <c r="G95" s="45"/>
      <c r="H95" s="45"/>
      <c r="I95" s="45"/>
      <c r="J95" s="45"/>
      <c r="K95" s="45"/>
      <c r="L95" s="45"/>
      <c r="M95" s="45"/>
      <c r="N95" s="45"/>
      <c r="O95" s="45"/>
      <c r="P95" s="45"/>
      <c r="Q95" s="45"/>
      <c r="R95" s="45"/>
      <c r="AE95" s="71"/>
    </row>
    <row r="96" spans="1:31" x14ac:dyDescent="0.25">
      <c r="A96" s="82" t="s">
        <v>446</v>
      </c>
      <c r="B96" s="35">
        <v>5</v>
      </c>
      <c r="C96" s="18"/>
      <c r="D96" s="39" t="s">
        <v>153</v>
      </c>
      <c r="E96" s="84">
        <v>43372</v>
      </c>
      <c r="F96" s="18" t="s">
        <v>439</v>
      </c>
      <c r="G96" s="45"/>
      <c r="H96" s="45"/>
      <c r="I96" s="45"/>
      <c r="J96" s="45"/>
      <c r="K96" s="45"/>
      <c r="L96" s="45"/>
      <c r="M96" s="45"/>
      <c r="N96" s="45"/>
      <c r="O96" s="45"/>
      <c r="P96" s="45"/>
      <c r="Q96" s="45"/>
      <c r="R96" s="45"/>
      <c r="AE96" s="70"/>
    </row>
    <row r="97" spans="1:31" x14ac:dyDescent="0.25">
      <c r="A97" s="82" t="s">
        <v>447</v>
      </c>
      <c r="B97" s="35">
        <v>5</v>
      </c>
      <c r="C97" s="18"/>
      <c r="D97" s="39"/>
      <c r="E97" s="39"/>
      <c r="F97" s="18"/>
      <c r="G97" s="45"/>
      <c r="H97" s="45"/>
      <c r="I97" s="45"/>
      <c r="J97" s="45"/>
      <c r="K97" s="45"/>
      <c r="L97" s="45"/>
      <c r="M97" s="45"/>
      <c r="N97" s="45"/>
      <c r="O97" s="45"/>
      <c r="P97" s="45"/>
      <c r="Q97" s="45"/>
      <c r="R97" s="45"/>
      <c r="AE97" s="71"/>
    </row>
    <row r="98" spans="1:31" x14ac:dyDescent="0.25">
      <c r="A98" s="82" t="s">
        <v>448</v>
      </c>
      <c r="B98" s="35">
        <v>5</v>
      </c>
      <c r="C98" s="18"/>
      <c r="D98" s="39"/>
      <c r="E98" s="39"/>
      <c r="F98" s="18"/>
      <c r="G98" s="45"/>
      <c r="H98" s="45"/>
      <c r="I98" s="45"/>
      <c r="J98" s="45"/>
      <c r="K98" s="45"/>
      <c r="L98" s="45"/>
      <c r="M98" s="45"/>
      <c r="N98" s="45"/>
      <c r="O98" s="45"/>
      <c r="P98" s="45"/>
      <c r="Q98" s="45"/>
      <c r="R98" s="45"/>
      <c r="AE98" s="71"/>
    </row>
    <row r="99" spans="1:31" ht="45" x14ac:dyDescent="0.25">
      <c r="A99" s="82" t="s">
        <v>481</v>
      </c>
      <c r="B99" s="35">
        <v>5</v>
      </c>
      <c r="C99" s="18"/>
      <c r="D99" s="39"/>
      <c r="E99" s="39"/>
      <c r="F99" s="18"/>
      <c r="G99" s="45"/>
      <c r="H99" s="45"/>
      <c r="I99" s="45"/>
      <c r="J99" s="45"/>
      <c r="K99" s="45"/>
      <c r="L99" s="45"/>
      <c r="M99" s="45"/>
      <c r="N99" s="45"/>
      <c r="O99" s="45"/>
      <c r="P99" s="45"/>
      <c r="Q99" s="45"/>
      <c r="R99" s="45"/>
      <c r="AE99" s="71"/>
    </row>
    <row r="100" spans="1:31" x14ac:dyDescent="0.25">
      <c r="A100" s="82" t="s">
        <v>449</v>
      </c>
      <c r="B100" s="35">
        <v>5</v>
      </c>
      <c r="C100" s="18"/>
      <c r="D100" s="39" t="s">
        <v>153</v>
      </c>
      <c r="E100" s="84">
        <v>43372</v>
      </c>
      <c r="F100" s="18" t="s">
        <v>439</v>
      </c>
      <c r="G100" s="45"/>
      <c r="H100" s="45"/>
      <c r="I100" s="45"/>
      <c r="J100" s="45"/>
      <c r="K100" s="45"/>
      <c r="L100" s="45"/>
      <c r="M100" s="45"/>
      <c r="N100" s="45"/>
      <c r="O100" s="45"/>
      <c r="P100" s="45"/>
      <c r="Q100" s="45"/>
      <c r="R100" s="45"/>
      <c r="AE100" s="70"/>
    </row>
    <row r="101" spans="1:31" x14ac:dyDescent="0.25">
      <c r="A101" s="82" t="s">
        <v>450</v>
      </c>
      <c r="B101" s="35">
        <v>5</v>
      </c>
      <c r="C101" s="18"/>
      <c r="D101" s="39" t="s">
        <v>153</v>
      </c>
      <c r="E101" s="84">
        <v>43372</v>
      </c>
      <c r="F101" s="18" t="s">
        <v>439</v>
      </c>
      <c r="G101" s="45"/>
      <c r="H101" s="45"/>
      <c r="I101" s="45"/>
      <c r="J101" s="45"/>
      <c r="K101" s="45"/>
      <c r="L101" s="45"/>
      <c r="M101" s="45"/>
      <c r="N101" s="45"/>
      <c r="O101" s="45"/>
      <c r="P101" s="45"/>
      <c r="Q101" s="45"/>
      <c r="R101" s="45"/>
      <c r="AE101" s="70"/>
    </row>
    <row r="102" spans="1:31" x14ac:dyDescent="0.25">
      <c r="A102" s="82" t="s">
        <v>451</v>
      </c>
      <c r="B102" s="35">
        <v>5</v>
      </c>
      <c r="C102" s="18"/>
      <c r="D102" s="39"/>
      <c r="E102" s="39"/>
      <c r="F102" s="18"/>
      <c r="G102" s="45"/>
      <c r="H102" s="45"/>
      <c r="I102" s="45"/>
      <c r="J102" s="45"/>
      <c r="K102" s="45"/>
      <c r="L102" s="45"/>
      <c r="M102" s="45"/>
      <c r="N102" s="45"/>
      <c r="O102" s="45"/>
      <c r="P102" s="45"/>
      <c r="Q102" s="45"/>
      <c r="R102" s="45"/>
      <c r="AE102" s="71"/>
    </row>
    <row r="103" spans="1:31" x14ac:dyDescent="0.25">
      <c r="A103" s="82" t="s">
        <v>452</v>
      </c>
      <c r="B103" s="35">
        <v>5</v>
      </c>
      <c r="C103" s="18"/>
      <c r="D103" s="39"/>
      <c r="E103" s="39"/>
      <c r="F103" s="18"/>
      <c r="G103" s="45"/>
      <c r="H103" s="45"/>
      <c r="I103" s="45"/>
      <c r="J103" s="45"/>
      <c r="K103" s="45"/>
      <c r="L103" s="45"/>
      <c r="M103" s="45"/>
      <c r="N103" s="45"/>
      <c r="O103" s="45"/>
      <c r="P103" s="45"/>
      <c r="Q103" s="45"/>
      <c r="R103" s="45"/>
      <c r="AE103" s="71"/>
    </row>
    <row r="104" spans="1:31" ht="30" x14ac:dyDescent="0.25">
      <c r="A104" s="82" t="s">
        <v>453</v>
      </c>
      <c r="B104" s="35">
        <v>5</v>
      </c>
      <c r="C104" s="18"/>
      <c r="D104" s="39"/>
      <c r="E104" s="39"/>
      <c r="F104" s="18"/>
      <c r="G104" s="45"/>
      <c r="H104" s="45"/>
      <c r="I104" s="45"/>
      <c r="J104" s="45"/>
      <c r="K104" s="45"/>
      <c r="L104" s="45"/>
      <c r="M104" s="45"/>
      <c r="N104" s="45"/>
      <c r="O104" s="45"/>
      <c r="P104" s="45"/>
      <c r="Q104" s="45"/>
      <c r="R104" s="45"/>
      <c r="AE104" s="71"/>
    </row>
    <row r="105" spans="1:31" ht="30" x14ac:dyDescent="0.25">
      <c r="A105" s="82" t="s">
        <v>454</v>
      </c>
      <c r="B105" s="35">
        <v>5</v>
      </c>
      <c r="C105" s="18"/>
      <c r="D105" s="39"/>
      <c r="E105" s="39"/>
      <c r="F105" s="18"/>
      <c r="G105" s="45"/>
      <c r="H105" s="45"/>
      <c r="I105" s="45"/>
      <c r="J105" s="45"/>
      <c r="K105" s="45"/>
      <c r="L105" s="45"/>
      <c r="M105" s="45"/>
      <c r="N105" s="45"/>
      <c r="O105" s="45"/>
      <c r="P105" s="45"/>
      <c r="Q105" s="45"/>
      <c r="R105" s="45"/>
      <c r="AE105" s="71"/>
    </row>
    <row r="106" spans="1:31" x14ac:dyDescent="0.25">
      <c r="A106" s="82" t="s">
        <v>455</v>
      </c>
      <c r="B106" s="35">
        <v>5</v>
      </c>
      <c r="C106" s="18"/>
      <c r="D106" s="39" t="s">
        <v>153</v>
      </c>
      <c r="E106" s="84">
        <v>43372</v>
      </c>
      <c r="F106" s="18" t="s">
        <v>439</v>
      </c>
      <c r="G106" s="45"/>
      <c r="H106" s="45"/>
      <c r="I106" s="45"/>
      <c r="J106" s="45"/>
      <c r="K106" s="45"/>
      <c r="L106" s="45"/>
      <c r="M106" s="45"/>
      <c r="N106" s="45"/>
      <c r="O106" s="45"/>
      <c r="P106" s="45"/>
      <c r="Q106" s="45"/>
      <c r="R106" s="45"/>
      <c r="AE106" s="70"/>
    </row>
    <row r="107" spans="1:31" x14ac:dyDescent="0.25">
      <c r="A107" s="82" t="s">
        <v>456</v>
      </c>
      <c r="B107" s="35">
        <v>5</v>
      </c>
      <c r="C107" s="18"/>
      <c r="D107" s="39" t="s">
        <v>153</v>
      </c>
      <c r="E107" s="84">
        <v>43372</v>
      </c>
      <c r="F107" s="18" t="s">
        <v>439</v>
      </c>
      <c r="G107" s="45"/>
      <c r="H107" s="45"/>
      <c r="I107" s="45"/>
      <c r="J107" s="45"/>
      <c r="K107" s="45"/>
      <c r="L107" s="45"/>
      <c r="M107" s="45"/>
      <c r="N107" s="45"/>
      <c r="O107" s="45"/>
      <c r="P107" s="45"/>
      <c r="Q107" s="45"/>
      <c r="R107" s="45"/>
      <c r="AE107" s="70"/>
    </row>
    <row r="108" spans="1:31" ht="30" x14ac:dyDescent="0.25">
      <c r="A108" s="82" t="s">
        <v>457</v>
      </c>
      <c r="B108" s="35">
        <v>5</v>
      </c>
      <c r="C108" s="18"/>
      <c r="D108" s="39" t="s">
        <v>153</v>
      </c>
      <c r="E108" s="84">
        <v>43372</v>
      </c>
      <c r="F108" s="18" t="s">
        <v>439</v>
      </c>
      <c r="G108" s="45"/>
      <c r="H108" s="45"/>
      <c r="I108" s="45"/>
      <c r="J108" s="45"/>
      <c r="K108" s="45"/>
      <c r="L108" s="45"/>
      <c r="M108" s="45"/>
      <c r="N108" s="45"/>
      <c r="O108" s="45"/>
      <c r="P108" s="45"/>
      <c r="Q108" s="45"/>
      <c r="R108" s="45"/>
      <c r="AE108" s="70"/>
    </row>
    <row r="109" spans="1:31" x14ac:dyDescent="0.25">
      <c r="A109" s="82" t="s">
        <v>458</v>
      </c>
      <c r="B109" s="35">
        <v>5</v>
      </c>
      <c r="C109" s="18"/>
      <c r="D109" s="39" t="s">
        <v>153</v>
      </c>
      <c r="E109" s="84">
        <v>43372</v>
      </c>
      <c r="F109" s="18" t="s">
        <v>439</v>
      </c>
      <c r="G109" s="45"/>
      <c r="H109" s="45"/>
      <c r="I109" s="45"/>
      <c r="J109" s="45"/>
      <c r="K109" s="45"/>
      <c r="L109" s="45"/>
      <c r="M109" s="45"/>
      <c r="N109" s="45"/>
      <c r="O109" s="45"/>
      <c r="P109" s="45"/>
      <c r="Q109" s="45"/>
      <c r="R109" s="45"/>
      <c r="AE109" s="70"/>
    </row>
    <row r="110" spans="1:31" x14ac:dyDescent="0.25">
      <c r="A110" s="82" t="s">
        <v>459</v>
      </c>
      <c r="B110" s="35">
        <v>5</v>
      </c>
      <c r="C110" s="18"/>
      <c r="D110" s="39" t="s">
        <v>153</v>
      </c>
      <c r="E110" s="84">
        <v>43372</v>
      </c>
      <c r="F110" s="18" t="s">
        <v>439</v>
      </c>
      <c r="G110" s="45"/>
      <c r="H110" s="45"/>
      <c r="I110" s="45"/>
      <c r="J110" s="45"/>
      <c r="K110" s="45"/>
      <c r="L110" s="45"/>
      <c r="M110" s="45"/>
      <c r="N110" s="45"/>
      <c r="O110" s="45"/>
      <c r="P110" s="45"/>
      <c r="Q110" s="45"/>
      <c r="R110" s="45"/>
      <c r="AE110" s="70"/>
    </row>
    <row r="111" spans="1:31" ht="30" x14ac:dyDescent="0.25">
      <c r="A111" s="82" t="s">
        <v>460</v>
      </c>
      <c r="B111" s="35">
        <v>5</v>
      </c>
      <c r="C111" s="18"/>
      <c r="D111" s="39"/>
      <c r="E111" s="39"/>
      <c r="F111" s="18"/>
      <c r="G111" s="45"/>
      <c r="H111" s="45"/>
      <c r="I111" s="45"/>
      <c r="J111" s="45"/>
      <c r="K111" s="45"/>
      <c r="L111" s="45"/>
      <c r="M111" s="45"/>
      <c r="N111" s="45"/>
      <c r="O111" s="45"/>
      <c r="P111" s="45"/>
      <c r="Q111" s="45"/>
      <c r="R111" s="45"/>
      <c r="AE111" s="71"/>
    </row>
    <row r="112" spans="1:31" x14ac:dyDescent="0.25">
      <c r="A112" s="82" t="s">
        <v>480</v>
      </c>
      <c r="B112" s="35">
        <v>5</v>
      </c>
      <c r="C112" s="18"/>
      <c r="D112" s="39"/>
      <c r="E112" s="39"/>
      <c r="F112" s="18"/>
      <c r="G112" s="45"/>
      <c r="H112" s="45"/>
      <c r="I112" s="45"/>
      <c r="J112" s="45"/>
      <c r="K112" s="45"/>
      <c r="L112" s="45"/>
      <c r="M112" s="45"/>
      <c r="N112" s="45"/>
      <c r="O112" s="45"/>
      <c r="P112" s="45"/>
      <c r="Q112" s="45"/>
      <c r="R112" s="45"/>
      <c r="AE112" s="71"/>
    </row>
    <row r="113" spans="1:31" x14ac:dyDescent="0.25">
      <c r="A113" s="82" t="s">
        <v>461</v>
      </c>
      <c r="B113" s="35">
        <v>5</v>
      </c>
      <c r="C113" s="18"/>
      <c r="D113" s="39"/>
      <c r="E113" s="39"/>
      <c r="F113" s="18"/>
      <c r="G113" s="45"/>
      <c r="H113" s="45"/>
      <c r="I113" s="45"/>
      <c r="J113" s="45"/>
      <c r="K113" s="45"/>
      <c r="L113" s="45"/>
      <c r="M113" s="45"/>
      <c r="N113" s="45"/>
      <c r="O113" s="45"/>
      <c r="P113" s="45"/>
      <c r="Q113" s="45"/>
      <c r="R113" s="45"/>
      <c r="AE113" s="71"/>
    </row>
    <row r="114" spans="1:31" x14ac:dyDescent="0.25">
      <c r="A114" s="82" t="s">
        <v>462</v>
      </c>
      <c r="B114" s="35">
        <v>5</v>
      </c>
      <c r="C114" s="18"/>
      <c r="D114" s="39"/>
      <c r="E114" s="39"/>
      <c r="F114" s="18"/>
      <c r="G114" s="45"/>
      <c r="H114" s="45"/>
      <c r="I114" s="45"/>
      <c r="J114" s="45"/>
      <c r="K114" s="45"/>
      <c r="L114" s="45"/>
      <c r="M114" s="45"/>
      <c r="N114" s="45"/>
      <c r="O114" s="45"/>
      <c r="P114" s="45"/>
      <c r="Q114" s="45"/>
      <c r="R114" s="45"/>
      <c r="AE114" s="71"/>
    </row>
    <row r="115" spans="1:31" x14ac:dyDescent="0.25">
      <c r="A115" s="82" t="s">
        <v>479</v>
      </c>
      <c r="B115" s="35">
        <v>5</v>
      </c>
      <c r="C115" s="18"/>
      <c r="D115" s="39"/>
      <c r="E115" s="39"/>
      <c r="F115" s="18"/>
      <c r="G115" s="45"/>
      <c r="H115" s="45"/>
      <c r="I115" s="45"/>
      <c r="J115" s="45"/>
      <c r="K115" s="45"/>
      <c r="L115" s="45"/>
      <c r="M115" s="45"/>
      <c r="N115" s="45"/>
      <c r="O115" s="45"/>
      <c r="P115" s="45"/>
      <c r="Q115" s="45"/>
      <c r="R115" s="45"/>
      <c r="AE115" s="71"/>
    </row>
    <row r="116" spans="1:31" x14ac:dyDescent="0.25">
      <c r="A116" s="82" t="s">
        <v>463</v>
      </c>
      <c r="B116" s="35">
        <v>5</v>
      </c>
      <c r="C116" s="18"/>
      <c r="D116" s="39"/>
      <c r="E116" s="39"/>
      <c r="F116" s="18"/>
      <c r="G116" s="45"/>
      <c r="H116" s="45"/>
      <c r="I116" s="45"/>
      <c r="J116" s="45"/>
      <c r="K116" s="45"/>
      <c r="L116" s="45"/>
      <c r="M116" s="45"/>
      <c r="N116" s="45"/>
      <c r="O116" s="45"/>
      <c r="P116" s="45"/>
      <c r="Q116" s="45"/>
      <c r="R116" s="45"/>
      <c r="AE116" s="71"/>
    </row>
    <row r="117" spans="1:31" x14ac:dyDescent="0.25">
      <c r="A117" s="82" t="s">
        <v>464</v>
      </c>
      <c r="B117" s="35">
        <v>5</v>
      </c>
      <c r="C117" s="18"/>
      <c r="D117" s="39" t="s">
        <v>153</v>
      </c>
      <c r="E117" s="84">
        <v>43372</v>
      </c>
      <c r="F117" s="18" t="s">
        <v>439</v>
      </c>
      <c r="G117" s="45"/>
      <c r="H117" s="45"/>
      <c r="I117" s="45"/>
      <c r="J117" s="45"/>
      <c r="K117" s="45"/>
      <c r="L117" s="45"/>
      <c r="M117" s="45"/>
      <c r="N117" s="45"/>
      <c r="O117" s="45"/>
      <c r="P117" s="45"/>
      <c r="Q117" s="45"/>
      <c r="R117" s="45"/>
      <c r="AE117" s="70"/>
    </row>
    <row r="118" spans="1:31" x14ac:dyDescent="0.25">
      <c r="A118" s="82" t="s">
        <v>465</v>
      </c>
      <c r="B118" s="35">
        <v>5</v>
      </c>
      <c r="C118" s="18"/>
      <c r="D118" s="39"/>
      <c r="E118" s="39"/>
      <c r="F118" s="18"/>
      <c r="G118" s="45"/>
      <c r="H118" s="45"/>
      <c r="I118" s="45"/>
      <c r="J118" s="45"/>
      <c r="K118" s="45"/>
      <c r="L118" s="45"/>
      <c r="M118" s="45"/>
      <c r="N118" s="45"/>
      <c r="O118" s="45"/>
      <c r="P118" s="45"/>
      <c r="Q118" s="45"/>
      <c r="R118" s="45"/>
      <c r="AE118" s="71"/>
    </row>
    <row r="119" spans="1:31" x14ac:dyDescent="0.25">
      <c r="A119" s="82" t="s">
        <v>466</v>
      </c>
      <c r="B119" s="35">
        <v>5</v>
      </c>
      <c r="C119" s="18"/>
      <c r="D119" s="39" t="s">
        <v>153</v>
      </c>
      <c r="E119" s="84">
        <v>43372</v>
      </c>
      <c r="F119" s="18" t="s">
        <v>439</v>
      </c>
      <c r="G119" s="45"/>
      <c r="H119" s="45"/>
      <c r="I119" s="45"/>
      <c r="J119" s="45"/>
      <c r="K119" s="45"/>
      <c r="L119" s="45"/>
      <c r="M119" s="45"/>
      <c r="N119" s="45"/>
      <c r="O119" s="45"/>
      <c r="P119" s="45"/>
      <c r="Q119" s="45"/>
      <c r="R119" s="45"/>
      <c r="AE119" s="70"/>
    </row>
    <row r="120" spans="1:31" x14ac:dyDescent="0.25">
      <c r="A120" s="82" t="s">
        <v>467</v>
      </c>
      <c r="B120" s="35">
        <v>5</v>
      </c>
      <c r="C120" s="18"/>
      <c r="D120" s="39" t="s">
        <v>153</v>
      </c>
      <c r="E120" s="84">
        <v>43372</v>
      </c>
      <c r="F120" s="114" t="s">
        <v>439</v>
      </c>
      <c r="G120" s="45"/>
      <c r="H120" s="45"/>
      <c r="I120" s="45"/>
      <c r="J120" s="45"/>
      <c r="K120" s="45"/>
      <c r="L120" s="45"/>
      <c r="M120" s="45"/>
      <c r="N120" s="45"/>
      <c r="O120" s="45"/>
      <c r="P120" s="45"/>
      <c r="Q120" s="45"/>
      <c r="R120" s="45"/>
      <c r="AE120" s="70"/>
    </row>
    <row r="121" spans="1:31" ht="30" x14ac:dyDescent="0.25">
      <c r="A121" s="82" t="s">
        <v>468</v>
      </c>
      <c r="B121" s="35">
        <v>5</v>
      </c>
      <c r="C121" s="18"/>
      <c r="D121" s="39" t="s">
        <v>153</v>
      </c>
      <c r="E121" s="84">
        <v>43372</v>
      </c>
      <c r="F121" s="18" t="s">
        <v>439</v>
      </c>
      <c r="G121" s="45"/>
      <c r="H121" s="45"/>
      <c r="I121" s="45"/>
      <c r="J121" s="45"/>
      <c r="K121" s="45"/>
      <c r="L121" s="45"/>
      <c r="M121" s="45"/>
      <c r="N121" s="45"/>
      <c r="O121" s="45"/>
      <c r="P121" s="45"/>
      <c r="Q121" s="45"/>
      <c r="R121" s="45"/>
      <c r="AE121" s="70"/>
    </row>
    <row r="122" spans="1:31" ht="30" x14ac:dyDescent="0.25">
      <c r="A122" s="82" t="s">
        <v>469</v>
      </c>
      <c r="B122" s="35">
        <v>5</v>
      </c>
      <c r="C122" s="18"/>
      <c r="D122" s="39" t="s">
        <v>153</v>
      </c>
      <c r="E122" s="84">
        <v>43372</v>
      </c>
      <c r="F122" s="18" t="s">
        <v>439</v>
      </c>
      <c r="G122" s="45"/>
      <c r="H122" s="45"/>
      <c r="I122" s="45"/>
      <c r="J122" s="45"/>
      <c r="K122" s="45"/>
      <c r="L122" s="45"/>
      <c r="M122" s="45"/>
      <c r="N122" s="45"/>
      <c r="O122" s="45"/>
      <c r="P122" s="45"/>
      <c r="Q122" s="45"/>
      <c r="R122" s="45"/>
      <c r="AE122" s="70"/>
    </row>
    <row r="123" spans="1:31" x14ac:dyDescent="0.25">
      <c r="A123" s="82" t="s">
        <v>470</v>
      </c>
      <c r="B123" s="35">
        <v>5</v>
      </c>
      <c r="C123" s="18"/>
      <c r="D123" s="39" t="s">
        <v>153</v>
      </c>
      <c r="E123" s="84">
        <v>43372</v>
      </c>
      <c r="F123" s="18" t="s">
        <v>439</v>
      </c>
      <c r="G123" s="45"/>
      <c r="H123" s="45"/>
      <c r="I123" s="45"/>
      <c r="J123" s="45"/>
      <c r="K123" s="45"/>
      <c r="L123" s="45"/>
      <c r="M123" s="45"/>
      <c r="N123" s="45"/>
      <c r="O123" s="45"/>
      <c r="P123" s="45"/>
      <c r="Q123" s="45"/>
      <c r="R123" s="45"/>
      <c r="AE123" s="70"/>
    </row>
    <row r="124" spans="1:31" ht="30" x14ac:dyDescent="0.25">
      <c r="A124" s="82" t="s">
        <v>471</v>
      </c>
      <c r="B124" s="35">
        <v>5</v>
      </c>
      <c r="C124" s="18"/>
      <c r="D124" s="39" t="s">
        <v>153</v>
      </c>
      <c r="E124" s="84">
        <v>43372</v>
      </c>
      <c r="F124" s="18" t="s">
        <v>439</v>
      </c>
      <c r="G124" s="45"/>
      <c r="H124" s="45"/>
      <c r="I124" s="45"/>
      <c r="J124" s="45"/>
      <c r="K124" s="45"/>
      <c r="L124" s="45"/>
      <c r="M124" s="45"/>
      <c r="N124" s="45"/>
      <c r="O124" s="45"/>
      <c r="P124" s="45"/>
      <c r="Q124" s="45"/>
      <c r="R124" s="45"/>
      <c r="AE124" s="70"/>
    </row>
    <row r="125" spans="1:31" x14ac:dyDescent="0.25">
      <c r="A125" s="82" t="s">
        <v>472</v>
      </c>
      <c r="B125" s="35">
        <v>5</v>
      </c>
      <c r="C125" s="18"/>
      <c r="D125" s="39" t="s">
        <v>153</v>
      </c>
      <c r="E125" s="84">
        <v>43372</v>
      </c>
      <c r="F125" s="18" t="s">
        <v>439</v>
      </c>
      <c r="G125" s="45"/>
      <c r="H125" s="45"/>
      <c r="I125" s="45"/>
      <c r="J125" s="45"/>
      <c r="K125" s="45"/>
      <c r="L125" s="45"/>
      <c r="M125" s="45"/>
      <c r="N125" s="45"/>
      <c r="O125" s="45"/>
      <c r="P125" s="45"/>
      <c r="Q125" s="45"/>
      <c r="R125" s="45"/>
      <c r="AE125" s="74"/>
    </row>
    <row r="126" spans="1:31" ht="30" x14ac:dyDescent="0.25">
      <c r="A126" s="82" t="s">
        <v>473</v>
      </c>
      <c r="B126" s="35">
        <v>5</v>
      </c>
      <c r="C126" s="18"/>
      <c r="D126" s="39"/>
      <c r="E126" s="39"/>
      <c r="F126" s="18"/>
      <c r="G126" s="45"/>
      <c r="H126" s="45"/>
      <c r="I126" s="45"/>
      <c r="J126" s="45"/>
      <c r="K126" s="45"/>
      <c r="L126" s="45"/>
      <c r="M126" s="45"/>
      <c r="N126" s="45"/>
      <c r="O126" s="45"/>
      <c r="P126" s="45"/>
      <c r="Q126" s="45"/>
      <c r="R126" s="45"/>
      <c r="AE126" s="71"/>
    </row>
    <row r="127" spans="1:31" x14ac:dyDescent="0.25">
      <c r="A127" s="82" t="s">
        <v>474</v>
      </c>
      <c r="B127" s="35">
        <v>5</v>
      </c>
      <c r="C127" s="18"/>
      <c r="D127" s="39" t="s">
        <v>153</v>
      </c>
      <c r="E127" s="84">
        <v>43372</v>
      </c>
      <c r="F127" s="18" t="s">
        <v>439</v>
      </c>
      <c r="G127" s="45"/>
      <c r="H127" s="45"/>
      <c r="I127" s="45"/>
      <c r="J127" s="45"/>
      <c r="K127" s="45"/>
      <c r="L127" s="45"/>
      <c r="M127" s="45"/>
      <c r="N127" s="45"/>
      <c r="O127" s="45"/>
      <c r="P127" s="45"/>
      <c r="Q127" s="45"/>
      <c r="R127" s="45"/>
      <c r="AE127" s="70"/>
    </row>
    <row r="128" spans="1:31" x14ac:dyDescent="0.25">
      <c r="A128" s="82" t="s">
        <v>475</v>
      </c>
      <c r="B128" s="35">
        <v>5</v>
      </c>
      <c r="C128" s="18"/>
      <c r="D128" s="39" t="s">
        <v>153</v>
      </c>
      <c r="E128" s="84">
        <v>43372</v>
      </c>
      <c r="F128" s="18" t="s">
        <v>439</v>
      </c>
      <c r="G128" s="45"/>
      <c r="H128" s="45"/>
      <c r="I128" s="45"/>
      <c r="J128" s="45"/>
      <c r="K128" s="45"/>
      <c r="L128" s="45"/>
      <c r="M128" s="45"/>
      <c r="N128" s="45"/>
      <c r="O128" s="45"/>
      <c r="P128" s="45"/>
      <c r="Q128" s="45"/>
      <c r="R128" s="45"/>
      <c r="AE128" s="70"/>
    </row>
    <row r="129" spans="1:33" x14ac:dyDescent="0.25">
      <c r="A129" s="10"/>
      <c r="B129" s="35"/>
      <c r="C129" s="18"/>
      <c r="D129" s="39"/>
      <c r="E129" s="39"/>
      <c r="F129" s="18"/>
      <c r="G129" s="45"/>
      <c r="H129" s="45"/>
      <c r="I129" s="45"/>
      <c r="J129" s="45"/>
      <c r="K129" s="45"/>
      <c r="L129" s="45"/>
      <c r="M129" s="45"/>
      <c r="N129" s="45"/>
      <c r="O129" s="45"/>
      <c r="P129" s="45"/>
      <c r="Q129" s="45"/>
      <c r="R129" s="45"/>
      <c r="AE129" s="25"/>
    </row>
    <row r="130" spans="1:33" x14ac:dyDescent="0.25">
      <c r="A130" s="82"/>
    </row>
    <row r="131" spans="1:33" x14ac:dyDescent="0.25">
      <c r="A131" s="81" t="s">
        <v>117</v>
      </c>
      <c r="G131" s="43"/>
      <c r="H131" s="43"/>
      <c r="I131" s="43"/>
      <c r="J131" s="43"/>
      <c r="K131" s="43"/>
      <c r="L131" s="43"/>
      <c r="M131" s="43"/>
      <c r="N131" s="43"/>
      <c r="O131" s="43"/>
      <c r="P131" s="43"/>
      <c r="Q131" s="43"/>
      <c r="R131" s="43"/>
      <c r="S131" s="71"/>
      <c r="T131" s="71"/>
      <c r="U131" s="71"/>
      <c r="V131" s="71"/>
      <c r="W131" s="71"/>
      <c r="X131" s="71"/>
      <c r="Y131" s="71"/>
      <c r="Z131" s="71"/>
      <c r="AA131" s="71"/>
      <c r="AB131" s="71"/>
      <c r="AC131" s="71"/>
      <c r="AD131" s="71"/>
      <c r="AE131" s="71"/>
      <c r="AF131" s="71"/>
      <c r="AG131" s="71"/>
    </row>
    <row r="132" spans="1:33" x14ac:dyDescent="0.25">
      <c r="A132" s="81" t="s">
        <v>173</v>
      </c>
      <c r="B132" s="41"/>
      <c r="C132" s="41"/>
      <c r="F132" s="41"/>
      <c r="G132" s="43"/>
      <c r="H132" s="43"/>
      <c r="I132" s="43"/>
      <c r="J132" s="43"/>
      <c r="K132" s="43"/>
      <c r="L132" s="43"/>
      <c r="M132" s="43"/>
      <c r="N132" s="43"/>
      <c r="O132" s="43"/>
      <c r="P132" s="43"/>
      <c r="Q132" s="43"/>
      <c r="R132" s="43"/>
      <c r="S132" s="71"/>
      <c r="T132" s="71"/>
      <c r="U132" s="71"/>
      <c r="V132" s="71"/>
      <c r="W132" s="71"/>
      <c r="X132" s="71"/>
      <c r="Y132" s="71"/>
      <c r="Z132" s="71"/>
      <c r="AA132" s="71"/>
      <c r="AB132" s="71"/>
      <c r="AC132" s="71"/>
      <c r="AD132" s="71"/>
      <c r="AE132" s="71"/>
      <c r="AF132" s="71"/>
      <c r="AG132" s="71"/>
    </row>
    <row r="133" spans="1:33" x14ac:dyDescent="0.25">
      <c r="A133" s="83"/>
    </row>
    <row r="134" spans="1:33" x14ac:dyDescent="0.25">
      <c r="A134" s="83"/>
    </row>
    <row r="137" spans="1:33" x14ac:dyDescent="0.25">
      <c r="A137" s="81" t="s">
        <v>159</v>
      </c>
    </row>
    <row r="138" spans="1:33" ht="32.25" x14ac:dyDescent="0.25">
      <c r="A138" s="44" t="s">
        <v>156</v>
      </c>
    </row>
    <row r="139" spans="1:33" ht="32.25" x14ac:dyDescent="0.25">
      <c r="A139" s="44" t="s">
        <v>158</v>
      </c>
    </row>
    <row r="140" spans="1:33" ht="17.25" x14ac:dyDescent="0.25">
      <c r="A140" s="44" t="s">
        <v>264</v>
      </c>
    </row>
    <row r="141" spans="1:33" ht="32.25" x14ac:dyDescent="0.25">
      <c r="A141" s="44" t="s">
        <v>162</v>
      </c>
    </row>
    <row r="142" spans="1:33" ht="62.25" x14ac:dyDescent="0.25">
      <c r="A142" s="44" t="s">
        <v>164</v>
      </c>
    </row>
    <row r="143" spans="1:33" ht="32.25" x14ac:dyDescent="0.25">
      <c r="A143" s="44" t="s">
        <v>165</v>
      </c>
    </row>
    <row r="144" spans="1:33" ht="32.25" x14ac:dyDescent="0.25">
      <c r="A144" s="44" t="s">
        <v>167</v>
      </c>
    </row>
    <row r="145" spans="1:1" ht="32.25" x14ac:dyDescent="0.25">
      <c r="A145" s="78" t="s">
        <v>169</v>
      </c>
    </row>
    <row r="146" spans="1:1" ht="17.25" x14ac:dyDescent="0.25">
      <c r="A146" s="44" t="s">
        <v>172</v>
      </c>
    </row>
    <row r="147" spans="1:1" ht="17.25" x14ac:dyDescent="0.25">
      <c r="A147" s="44" t="s">
        <v>313</v>
      </c>
    </row>
    <row r="148" spans="1:1" ht="17.25" x14ac:dyDescent="0.25">
      <c r="A148" s="44" t="s">
        <v>314</v>
      </c>
    </row>
    <row r="149" spans="1:1" ht="17.25" x14ac:dyDescent="0.25">
      <c r="A149" s="44" t="s">
        <v>482</v>
      </c>
    </row>
    <row r="150" spans="1:1" ht="17.25" x14ac:dyDescent="0.25">
      <c r="A150" s="44" t="s">
        <v>324</v>
      </c>
    </row>
    <row r="151" spans="1:1" ht="17.25" x14ac:dyDescent="0.25">
      <c r="A151" s="44" t="s">
        <v>483</v>
      </c>
    </row>
  </sheetData>
  <mergeCells count="1">
    <mergeCell ref="G1:R1"/>
  </mergeCells>
  <conditionalFormatting sqref="D1:D1048576">
    <cfRule type="containsText" dxfId="83" priority="8" operator="containsText" text="published">
      <formula>NOT(ISERROR(SEARCH("published",D1)))</formula>
    </cfRule>
  </conditionalFormatting>
  <conditionalFormatting sqref="B1:B1048576">
    <cfRule type="containsText" dxfId="82" priority="2" operator="containsText" text="5">
      <formula>NOT(ISERROR(SEARCH("5",B1)))</formula>
    </cfRule>
    <cfRule type="containsText" dxfId="81" priority="3" operator="containsText" text="4">
      <formula>NOT(ISERROR(SEARCH("4",B1)))</formula>
    </cfRule>
    <cfRule type="containsText" dxfId="80" priority="4" operator="containsText" text="3.5">
      <formula>NOT(ISERROR(SEARCH("3.5",B1)))</formula>
    </cfRule>
    <cfRule type="containsText" dxfId="79" priority="5" operator="containsText" text="3">
      <formula>NOT(ISERROR(SEARCH("3",B1)))</formula>
    </cfRule>
    <cfRule type="containsText" dxfId="78" priority="6" operator="containsText" text="2">
      <formula>NOT(ISERROR(SEARCH("2",B1)))</formula>
    </cfRule>
    <cfRule type="containsText" dxfId="77" priority="7" operator="containsText" text="1">
      <formula>NOT(ISERROR(SEARCH("1",B1)))</formula>
    </cfRule>
  </conditionalFormatting>
  <conditionalFormatting sqref="D9:D10">
    <cfRule type="containsText" dxfId="76" priority="1" operator="containsText" text="removed">
      <formula>NOT(ISERROR(SEARCH("removed",D9)))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A12" sqref="A12"/>
    </sheetView>
  </sheetViews>
  <sheetFormatPr defaultRowHeight="15" x14ac:dyDescent="0.25"/>
  <cols>
    <col min="1" max="1" width="35.140625" bestFit="1" customWidth="1"/>
    <col min="3" max="3" width="11.5703125" bestFit="1" customWidth="1"/>
    <col min="5" max="5" width="12.5703125" bestFit="1" customWidth="1"/>
    <col min="6" max="6" width="18" customWidth="1"/>
  </cols>
  <sheetData>
    <row r="1" spans="1:5" x14ac:dyDescent="0.25">
      <c r="A1" s="15" t="s">
        <v>125</v>
      </c>
      <c r="B1" s="15"/>
      <c r="C1" s="26" t="s">
        <v>126</v>
      </c>
      <c r="D1" s="15" t="s">
        <v>127</v>
      </c>
      <c r="E1" s="26" t="s">
        <v>128</v>
      </c>
    </row>
    <row r="2" spans="1:5" ht="15.75" x14ac:dyDescent="0.25">
      <c r="A2" s="27" t="s">
        <v>138</v>
      </c>
      <c r="B2" s="28">
        <v>1</v>
      </c>
      <c r="C2" s="29">
        <v>10000000</v>
      </c>
      <c r="D2" s="10">
        <v>3</v>
      </c>
      <c r="E2" s="29">
        <f>C2*D2*B2</f>
        <v>30000000</v>
      </c>
    </row>
    <row r="3" spans="1:5" s="10" customFormat="1" ht="15.75" x14ac:dyDescent="0.25">
      <c r="A3" s="27" t="s">
        <v>137</v>
      </c>
      <c r="B3" s="28">
        <v>1</v>
      </c>
      <c r="C3" s="29">
        <v>10000000</v>
      </c>
      <c r="D3" s="10">
        <v>1</v>
      </c>
      <c r="E3" s="29">
        <f>C3*D3*B3</f>
        <v>10000000</v>
      </c>
    </row>
    <row r="4" spans="1:5" x14ac:dyDescent="0.25">
      <c r="A4" s="10" t="s">
        <v>130</v>
      </c>
      <c r="B4" s="14">
        <v>1</v>
      </c>
      <c r="C4" s="29">
        <v>8000000</v>
      </c>
      <c r="D4" s="10">
        <v>3</v>
      </c>
      <c r="E4" s="29">
        <f t="shared" ref="E4:E7" si="0">C4*D4*B4</f>
        <v>24000000</v>
      </c>
    </row>
    <row r="5" spans="1:5" x14ac:dyDescent="0.25">
      <c r="A5" s="10" t="s">
        <v>131</v>
      </c>
      <c r="B5" s="14">
        <v>1</v>
      </c>
      <c r="C5" s="29">
        <v>8000000</v>
      </c>
      <c r="D5" s="10">
        <v>3</v>
      </c>
      <c r="E5" s="29">
        <f t="shared" si="0"/>
        <v>24000000</v>
      </c>
    </row>
    <row r="6" spans="1:5" x14ac:dyDescent="0.25">
      <c r="A6" s="10" t="s">
        <v>132</v>
      </c>
      <c r="B6" s="14">
        <v>1</v>
      </c>
      <c r="C6" s="29">
        <v>8000000</v>
      </c>
      <c r="D6" s="10">
        <v>2</v>
      </c>
      <c r="E6" s="29">
        <f t="shared" si="0"/>
        <v>16000000</v>
      </c>
    </row>
    <row r="7" spans="1:5" x14ac:dyDescent="0.25">
      <c r="A7" s="10" t="s">
        <v>133</v>
      </c>
      <c r="B7" s="14">
        <v>2</v>
      </c>
      <c r="C7" s="29">
        <v>6000000</v>
      </c>
      <c r="D7" s="10">
        <v>3</v>
      </c>
      <c r="E7" s="29">
        <f t="shared" si="0"/>
        <v>36000000</v>
      </c>
    </row>
    <row r="8" spans="1:5" x14ac:dyDescent="0.25">
      <c r="A8" s="10"/>
      <c r="B8" s="14"/>
      <c r="C8" s="30"/>
      <c r="D8" s="10"/>
      <c r="E8" s="30"/>
    </row>
    <row r="9" spans="1:5" x14ac:dyDescent="0.25">
      <c r="A9" s="218" t="s">
        <v>134</v>
      </c>
      <c r="B9" s="218"/>
      <c r="C9" s="218"/>
      <c r="D9" s="218"/>
      <c r="E9" s="29">
        <f>SUM(E2:E7)</f>
        <v>140000000</v>
      </c>
    </row>
    <row r="10" spans="1:5" x14ac:dyDescent="0.25">
      <c r="A10" s="218" t="s">
        <v>135</v>
      </c>
      <c r="B10" s="218"/>
      <c r="C10" s="218"/>
      <c r="D10" s="218"/>
      <c r="E10" s="29">
        <f>SUM(E2:E6)</f>
        <v>104000000</v>
      </c>
    </row>
    <row r="11" spans="1:5" x14ac:dyDescent="0.25">
      <c r="A11" s="218" t="s">
        <v>136</v>
      </c>
      <c r="B11" s="218"/>
      <c r="C11" s="218"/>
      <c r="D11" s="218"/>
      <c r="E11" s="29">
        <f>E9-E4-E7</f>
        <v>80000000</v>
      </c>
    </row>
    <row r="14" spans="1:5" x14ac:dyDescent="0.25">
      <c r="A14" s="15" t="s">
        <v>125</v>
      </c>
      <c r="B14" s="15"/>
      <c r="C14" s="26" t="s">
        <v>126</v>
      </c>
      <c r="D14" s="15" t="s">
        <v>127</v>
      </c>
      <c r="E14" s="26" t="s">
        <v>128</v>
      </c>
    </row>
    <row r="15" spans="1:5" ht="15.75" x14ac:dyDescent="0.25">
      <c r="A15" s="27" t="s">
        <v>129</v>
      </c>
      <c r="B15" s="28">
        <v>1</v>
      </c>
      <c r="C15" s="29">
        <v>10000000</v>
      </c>
      <c r="D15" s="10">
        <v>1</v>
      </c>
      <c r="E15" s="29">
        <f>C15*D15*B15</f>
        <v>10000000</v>
      </c>
    </row>
    <row r="16" spans="1:5" x14ac:dyDescent="0.25">
      <c r="A16" s="10" t="s">
        <v>130</v>
      </c>
      <c r="B16" s="21">
        <v>1</v>
      </c>
      <c r="C16" s="29">
        <v>8000000</v>
      </c>
      <c r="D16" s="10">
        <v>1</v>
      </c>
      <c r="E16" s="29">
        <f t="shared" ref="E16:E19" si="1">C16*D16*B16</f>
        <v>8000000</v>
      </c>
    </row>
    <row r="17" spans="1:5" x14ac:dyDescent="0.25">
      <c r="A17" s="10" t="s">
        <v>131</v>
      </c>
      <c r="B17" s="21">
        <v>1</v>
      </c>
      <c r="C17" s="29">
        <v>8000000</v>
      </c>
      <c r="D17" s="10">
        <v>1</v>
      </c>
      <c r="E17" s="29">
        <f t="shared" si="1"/>
        <v>8000000</v>
      </c>
    </row>
    <row r="18" spans="1:5" x14ac:dyDescent="0.25">
      <c r="A18" s="10" t="s">
        <v>132</v>
      </c>
      <c r="B18" s="21">
        <v>1</v>
      </c>
      <c r="C18" s="29">
        <v>8000000</v>
      </c>
      <c r="D18" s="10">
        <v>1</v>
      </c>
      <c r="E18" s="29">
        <f t="shared" si="1"/>
        <v>8000000</v>
      </c>
    </row>
    <row r="19" spans="1:5" x14ac:dyDescent="0.25">
      <c r="A19" s="10" t="s">
        <v>133</v>
      </c>
      <c r="B19" s="21">
        <v>1</v>
      </c>
      <c r="C19" s="29">
        <v>6000000</v>
      </c>
      <c r="D19" s="10">
        <v>1</v>
      </c>
      <c r="E19" s="29">
        <f t="shared" si="1"/>
        <v>6000000</v>
      </c>
    </row>
    <row r="20" spans="1:5" x14ac:dyDescent="0.25">
      <c r="A20" s="10"/>
      <c r="B20" s="21"/>
      <c r="C20" s="30"/>
      <c r="D20" s="10"/>
      <c r="E20" s="30"/>
    </row>
    <row r="21" spans="1:5" x14ac:dyDescent="0.25">
      <c r="A21" s="218" t="s">
        <v>134</v>
      </c>
      <c r="B21" s="218"/>
      <c r="C21" s="218"/>
      <c r="D21" s="218"/>
      <c r="E21" s="29">
        <f>SUM(E15:E19)</f>
        <v>40000000</v>
      </c>
    </row>
    <row r="22" spans="1:5" x14ac:dyDescent="0.25">
      <c r="A22" s="218" t="s">
        <v>135</v>
      </c>
      <c r="B22" s="218"/>
      <c r="C22" s="218"/>
      <c r="D22" s="218"/>
      <c r="E22" s="29">
        <f>SUM(E15:E18)</f>
        <v>34000000</v>
      </c>
    </row>
    <row r="23" spans="1:5" x14ac:dyDescent="0.25">
      <c r="A23" s="218" t="s">
        <v>136</v>
      </c>
      <c r="B23" s="218"/>
      <c r="C23" s="218"/>
      <c r="D23" s="218"/>
      <c r="E23" s="29">
        <f>E21-E16-E19</f>
        <v>26000000</v>
      </c>
    </row>
    <row r="26" spans="1:5" x14ac:dyDescent="0.25">
      <c r="A26" s="15"/>
      <c r="B26" s="15"/>
      <c r="C26" s="26"/>
      <c r="D26" s="15"/>
      <c r="E26" s="26"/>
    </row>
    <row r="27" spans="1:5" ht="15.75" x14ac:dyDescent="0.25">
      <c r="A27" s="27"/>
      <c r="B27" s="28"/>
      <c r="C27" s="29"/>
      <c r="D27" s="10"/>
      <c r="E27" s="29"/>
    </row>
    <row r="28" spans="1:5" x14ac:dyDescent="0.25">
      <c r="A28" s="10"/>
      <c r="B28" s="21"/>
      <c r="C28" s="29"/>
      <c r="D28" s="10"/>
      <c r="E28" s="29"/>
    </row>
    <row r="29" spans="1:5" x14ac:dyDescent="0.25">
      <c r="A29" s="10"/>
      <c r="B29" s="21"/>
      <c r="C29" s="29"/>
      <c r="D29" s="10"/>
      <c r="E29" s="29"/>
    </row>
    <row r="30" spans="1:5" x14ac:dyDescent="0.25">
      <c r="A30" s="10"/>
      <c r="B30" s="21"/>
      <c r="C30" s="29"/>
      <c r="D30" s="10"/>
      <c r="E30" s="29"/>
    </row>
    <row r="31" spans="1:5" x14ac:dyDescent="0.25">
      <c r="A31" s="10"/>
      <c r="B31" s="21"/>
      <c r="C31" s="29"/>
      <c r="D31" s="10"/>
      <c r="E31" s="29"/>
    </row>
    <row r="32" spans="1:5" x14ac:dyDescent="0.25">
      <c r="A32" s="10"/>
      <c r="B32" s="21"/>
      <c r="C32" s="30"/>
      <c r="D32" s="10"/>
      <c r="E32" s="30"/>
    </row>
    <row r="33" spans="1:5" x14ac:dyDescent="0.25">
      <c r="A33" s="218"/>
      <c r="B33" s="218"/>
      <c r="C33" s="218"/>
      <c r="D33" s="218"/>
      <c r="E33" s="29"/>
    </row>
    <row r="34" spans="1:5" x14ac:dyDescent="0.25">
      <c r="A34" s="218"/>
      <c r="B34" s="218"/>
      <c r="C34" s="218"/>
      <c r="D34" s="218"/>
      <c r="E34" s="29"/>
    </row>
    <row r="35" spans="1:5" x14ac:dyDescent="0.25">
      <c r="A35" s="218"/>
      <c r="B35" s="218"/>
      <c r="C35" s="218"/>
      <c r="D35" s="218"/>
      <c r="E35" s="29"/>
    </row>
  </sheetData>
  <mergeCells count="9">
    <mergeCell ref="A23:D23"/>
    <mergeCell ref="A33:D33"/>
    <mergeCell ref="A34:D34"/>
    <mergeCell ref="A35:D35"/>
    <mergeCell ref="A9:D9"/>
    <mergeCell ref="A10:D10"/>
    <mergeCell ref="A11:D11"/>
    <mergeCell ref="A21:D21"/>
    <mergeCell ref="A22:D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workbookViewId="0">
      <selection activeCell="B70" sqref="B70:C70"/>
    </sheetView>
  </sheetViews>
  <sheetFormatPr defaultRowHeight="15" x14ac:dyDescent="0.25"/>
  <cols>
    <col min="1" max="1" width="6.28515625" customWidth="1"/>
    <col min="3" max="3" width="50.5703125" customWidth="1"/>
    <col min="5" max="5" width="9.140625" style="10"/>
  </cols>
  <sheetData>
    <row r="1" spans="1:7" s="10" customFormat="1" ht="30" x14ac:dyDescent="0.25">
      <c r="A1" s="221" t="s">
        <v>409</v>
      </c>
      <c r="B1" s="221"/>
      <c r="C1" s="221"/>
      <c r="D1" s="92" t="s">
        <v>410</v>
      </c>
      <c r="E1" s="93" t="s">
        <v>413</v>
      </c>
      <c r="F1" s="94" t="s">
        <v>411</v>
      </c>
      <c r="G1" s="93" t="s">
        <v>412</v>
      </c>
    </row>
    <row r="2" spans="1:7" x14ac:dyDescent="0.25">
      <c r="A2" s="219" t="s">
        <v>334</v>
      </c>
      <c r="B2" s="219"/>
      <c r="C2" s="219"/>
      <c r="D2" s="95"/>
      <c r="E2" s="95"/>
      <c r="F2" s="95"/>
      <c r="G2" s="95"/>
    </row>
    <row r="3" spans="1:7" x14ac:dyDescent="0.25">
      <c r="A3" s="219" t="s">
        <v>335</v>
      </c>
      <c r="B3" s="219"/>
      <c r="C3" s="219"/>
      <c r="D3" s="95"/>
      <c r="E3" s="95"/>
      <c r="F3" s="95"/>
      <c r="G3" s="95"/>
    </row>
    <row r="4" spans="1:7" x14ac:dyDescent="0.25">
      <c r="A4" s="96"/>
      <c r="B4" s="219" t="s">
        <v>336</v>
      </c>
      <c r="C4" s="219"/>
      <c r="D4" s="95"/>
      <c r="E4" s="95"/>
      <c r="F4" s="95"/>
      <c r="G4" s="95"/>
    </row>
    <row r="5" spans="1:7" x14ac:dyDescent="0.25">
      <c r="A5" s="96"/>
      <c r="B5" s="219" t="s">
        <v>337</v>
      </c>
      <c r="C5" s="219"/>
      <c r="D5" s="95"/>
      <c r="E5" s="95"/>
      <c r="F5" s="95"/>
      <c r="G5" s="95"/>
    </row>
    <row r="6" spans="1:7" x14ac:dyDescent="0.25">
      <c r="A6" s="96"/>
      <c r="B6" s="219" t="s">
        <v>338</v>
      </c>
      <c r="C6" s="219"/>
      <c r="D6" s="95"/>
      <c r="E6" s="95"/>
      <c r="F6" s="95"/>
      <c r="G6" s="95"/>
    </row>
    <row r="7" spans="1:7" x14ac:dyDescent="0.25">
      <c r="A7" s="96"/>
      <c r="B7" s="219" t="s">
        <v>339</v>
      </c>
      <c r="C7" s="219"/>
      <c r="D7" s="95"/>
      <c r="E7" s="95"/>
      <c r="F7" s="95"/>
      <c r="G7" s="95"/>
    </row>
    <row r="8" spans="1:7" x14ac:dyDescent="0.25">
      <c r="A8" s="219" t="s">
        <v>58</v>
      </c>
      <c r="B8" s="219"/>
      <c r="C8" s="219"/>
      <c r="D8" s="95"/>
      <c r="E8" s="95"/>
      <c r="F8" s="95"/>
      <c r="G8" s="95"/>
    </row>
    <row r="9" spans="1:7" x14ac:dyDescent="0.25">
      <c r="A9" s="96"/>
      <c r="B9" s="219" t="s">
        <v>340</v>
      </c>
      <c r="C9" s="219"/>
      <c r="D9" s="95"/>
      <c r="E9" s="95"/>
      <c r="F9" s="95"/>
      <c r="G9" s="95"/>
    </row>
    <row r="10" spans="1:7" x14ac:dyDescent="0.25">
      <c r="A10" s="96"/>
      <c r="B10" s="219" t="s">
        <v>341</v>
      </c>
      <c r="C10" s="219"/>
      <c r="D10" s="95"/>
      <c r="E10" s="95"/>
      <c r="F10" s="95"/>
      <c r="G10" s="95"/>
    </row>
    <row r="11" spans="1:7" x14ac:dyDescent="0.25">
      <c r="A11" s="96"/>
      <c r="B11" s="219" t="s">
        <v>342</v>
      </c>
      <c r="C11" s="219"/>
      <c r="D11" s="95"/>
      <c r="E11" s="95"/>
      <c r="F11" s="95"/>
      <c r="G11" s="95"/>
    </row>
    <row r="12" spans="1:7" x14ac:dyDescent="0.25">
      <c r="A12" s="219" t="s">
        <v>343</v>
      </c>
      <c r="B12" s="219"/>
      <c r="C12" s="219"/>
      <c r="D12" s="95"/>
      <c r="E12" s="95"/>
      <c r="F12" s="95"/>
      <c r="G12" s="95"/>
    </row>
    <row r="13" spans="1:7" x14ac:dyDescent="0.25">
      <c r="A13" s="96"/>
      <c r="B13" s="219" t="s">
        <v>344</v>
      </c>
      <c r="C13" s="219"/>
      <c r="D13" s="95"/>
      <c r="E13" s="95"/>
      <c r="F13" s="95"/>
      <c r="G13" s="95"/>
    </row>
    <row r="14" spans="1:7" x14ac:dyDescent="0.25">
      <c r="A14" s="96"/>
      <c r="B14" s="219" t="s">
        <v>345</v>
      </c>
      <c r="C14" s="219"/>
      <c r="D14" s="95"/>
      <c r="E14" s="95"/>
      <c r="F14" s="95"/>
      <c r="G14" s="95"/>
    </row>
    <row r="15" spans="1:7" x14ac:dyDescent="0.25">
      <c r="A15" s="96"/>
      <c r="B15" s="219" t="s">
        <v>346</v>
      </c>
      <c r="C15" s="219"/>
      <c r="D15" s="95"/>
      <c r="E15" s="95"/>
      <c r="F15" s="95"/>
      <c r="G15" s="95"/>
    </row>
    <row r="16" spans="1:7" x14ac:dyDescent="0.25">
      <c r="A16" s="219" t="s">
        <v>347</v>
      </c>
      <c r="B16" s="219"/>
      <c r="C16" s="219"/>
      <c r="D16" s="95"/>
      <c r="E16" s="95"/>
      <c r="F16" s="95"/>
      <c r="G16" s="95"/>
    </row>
    <row r="17" spans="1:7" x14ac:dyDescent="0.25">
      <c r="A17" s="96"/>
      <c r="B17" s="219" t="s">
        <v>348</v>
      </c>
      <c r="C17" s="219"/>
      <c r="D17" s="95"/>
      <c r="E17" s="95"/>
      <c r="F17" s="95"/>
      <c r="G17" s="95"/>
    </row>
    <row r="18" spans="1:7" x14ac:dyDescent="0.25">
      <c r="A18" s="96"/>
      <c r="B18" s="219" t="s">
        <v>349</v>
      </c>
      <c r="C18" s="219"/>
      <c r="D18" s="95"/>
      <c r="E18" s="95"/>
      <c r="F18" s="95"/>
      <c r="G18" s="95"/>
    </row>
    <row r="19" spans="1:7" x14ac:dyDescent="0.25">
      <c r="A19" s="219" t="s">
        <v>350</v>
      </c>
      <c r="B19" s="219"/>
      <c r="C19" s="219"/>
      <c r="D19" s="95"/>
      <c r="E19" s="95"/>
      <c r="F19" s="95"/>
      <c r="G19" s="95"/>
    </row>
    <row r="20" spans="1:7" x14ac:dyDescent="0.25">
      <c r="A20" s="96"/>
      <c r="B20" s="219" t="s">
        <v>351</v>
      </c>
      <c r="C20" s="219"/>
      <c r="D20" s="95"/>
      <c r="E20" s="95"/>
      <c r="F20" s="95"/>
      <c r="G20" s="95"/>
    </row>
    <row r="21" spans="1:7" x14ac:dyDescent="0.25">
      <c r="A21" s="96"/>
      <c r="B21" s="219" t="s">
        <v>352</v>
      </c>
      <c r="C21" s="219"/>
      <c r="D21" s="95"/>
      <c r="E21" s="95"/>
      <c r="F21" s="95"/>
      <c r="G21" s="95"/>
    </row>
    <row r="22" spans="1:7" x14ac:dyDescent="0.25">
      <c r="A22" s="219" t="s">
        <v>353</v>
      </c>
      <c r="B22" s="219"/>
      <c r="C22" s="219"/>
      <c r="D22" s="95"/>
      <c r="E22" s="95"/>
      <c r="F22" s="95"/>
      <c r="G22" s="95"/>
    </row>
    <row r="23" spans="1:7" x14ac:dyDescent="0.25">
      <c r="A23" s="96"/>
      <c r="B23" s="219" t="s">
        <v>354</v>
      </c>
      <c r="C23" s="219"/>
      <c r="D23" s="95"/>
      <c r="E23" s="95"/>
      <c r="F23" s="95"/>
      <c r="G23" s="95"/>
    </row>
    <row r="24" spans="1:7" x14ac:dyDescent="0.25">
      <c r="A24" s="96"/>
      <c r="B24" s="219" t="s">
        <v>2</v>
      </c>
      <c r="C24" s="219"/>
      <c r="D24" s="95"/>
      <c r="E24" s="95"/>
      <c r="F24" s="95"/>
      <c r="G24" s="95"/>
    </row>
    <row r="25" spans="1:7" x14ac:dyDescent="0.25">
      <c r="A25" s="96"/>
      <c r="B25" s="219" t="s">
        <v>355</v>
      </c>
      <c r="C25" s="219"/>
      <c r="D25" s="95"/>
      <c r="E25" s="95"/>
      <c r="F25" s="95"/>
      <c r="G25" s="95"/>
    </row>
    <row r="26" spans="1:7" x14ac:dyDescent="0.25">
      <c r="A26" s="96"/>
      <c r="B26" s="219" t="s">
        <v>111</v>
      </c>
      <c r="C26" s="219"/>
      <c r="D26" s="95"/>
      <c r="E26" s="95"/>
      <c r="F26" s="95"/>
      <c r="G26" s="95"/>
    </row>
    <row r="27" spans="1:7" x14ac:dyDescent="0.25">
      <c r="A27" s="96"/>
      <c r="B27" s="219" t="s">
        <v>352</v>
      </c>
      <c r="C27" s="219"/>
      <c r="D27" s="95"/>
      <c r="E27" s="95"/>
      <c r="F27" s="95"/>
      <c r="G27" s="95"/>
    </row>
    <row r="28" spans="1:7" x14ac:dyDescent="0.25">
      <c r="A28" s="219" t="s">
        <v>356</v>
      </c>
      <c r="B28" s="219"/>
      <c r="C28" s="219"/>
      <c r="D28" s="95"/>
      <c r="E28" s="95"/>
      <c r="F28" s="95"/>
      <c r="G28" s="95"/>
    </row>
    <row r="29" spans="1:7" x14ac:dyDescent="0.25">
      <c r="A29" s="96"/>
      <c r="B29" s="219" t="s">
        <v>357</v>
      </c>
      <c r="C29" s="219"/>
      <c r="D29" s="95"/>
      <c r="E29" s="95"/>
      <c r="F29" s="95"/>
      <c r="G29" s="95"/>
    </row>
    <row r="30" spans="1:7" x14ac:dyDescent="0.25">
      <c r="A30" s="96"/>
      <c r="B30" s="219" t="s">
        <v>358</v>
      </c>
      <c r="C30" s="219"/>
      <c r="D30" s="95"/>
      <c r="E30" s="95"/>
      <c r="F30" s="95"/>
      <c r="G30" s="95"/>
    </row>
    <row r="31" spans="1:7" x14ac:dyDescent="0.25">
      <c r="A31" s="96"/>
      <c r="B31" s="219" t="s">
        <v>359</v>
      </c>
      <c r="C31" s="219"/>
      <c r="D31" s="95"/>
      <c r="E31" s="95"/>
      <c r="F31" s="95"/>
      <c r="G31" s="95"/>
    </row>
    <row r="32" spans="1:7" x14ac:dyDescent="0.25">
      <c r="A32" s="219" t="s">
        <v>360</v>
      </c>
      <c r="B32" s="219"/>
      <c r="C32" s="219"/>
      <c r="D32" s="95"/>
      <c r="E32" s="95"/>
      <c r="F32" s="95"/>
      <c r="G32" s="95"/>
    </row>
    <row r="33" spans="1:7" x14ac:dyDescent="0.25">
      <c r="A33" s="96"/>
      <c r="B33" s="219" t="s">
        <v>361</v>
      </c>
      <c r="C33" s="219"/>
      <c r="D33" s="95"/>
      <c r="E33" s="95"/>
      <c r="F33" s="95"/>
      <c r="G33" s="95"/>
    </row>
    <row r="34" spans="1:7" x14ac:dyDescent="0.25">
      <c r="A34" s="96"/>
      <c r="B34" s="219" t="s">
        <v>362</v>
      </c>
      <c r="C34" s="219"/>
      <c r="D34" s="95"/>
      <c r="E34" s="95"/>
      <c r="F34" s="95"/>
      <c r="G34" s="95"/>
    </row>
    <row r="35" spans="1:7" x14ac:dyDescent="0.25">
      <c r="A35" s="219" t="s">
        <v>363</v>
      </c>
      <c r="B35" s="219"/>
      <c r="C35" s="219"/>
      <c r="D35" s="95"/>
      <c r="E35" s="95"/>
      <c r="F35" s="95"/>
      <c r="G35" s="95"/>
    </row>
    <row r="36" spans="1:7" x14ac:dyDescent="0.25">
      <c r="A36" s="96"/>
      <c r="B36" s="219" t="s">
        <v>364</v>
      </c>
      <c r="C36" s="219"/>
      <c r="D36" s="95"/>
      <c r="E36" s="95"/>
      <c r="F36" s="95"/>
      <c r="G36" s="95"/>
    </row>
    <row r="37" spans="1:7" x14ac:dyDescent="0.25">
      <c r="A37" s="96"/>
      <c r="B37" s="219" t="s">
        <v>365</v>
      </c>
      <c r="C37" s="219"/>
      <c r="D37" s="95"/>
      <c r="E37" s="95"/>
      <c r="F37" s="95"/>
      <c r="G37" s="95"/>
    </row>
    <row r="38" spans="1:7" x14ac:dyDescent="0.25">
      <c r="A38" s="96"/>
      <c r="B38" s="219" t="s">
        <v>366</v>
      </c>
      <c r="C38" s="219"/>
      <c r="D38" s="95"/>
      <c r="E38" s="95"/>
      <c r="F38" s="95"/>
      <c r="G38" s="95"/>
    </row>
    <row r="39" spans="1:7" x14ac:dyDescent="0.25">
      <c r="A39" s="96"/>
      <c r="B39" s="219" t="s">
        <v>367</v>
      </c>
      <c r="C39" s="219"/>
      <c r="D39" s="95"/>
      <c r="E39" s="95"/>
      <c r="F39" s="95"/>
      <c r="G39" s="95"/>
    </row>
    <row r="40" spans="1:7" x14ac:dyDescent="0.25">
      <c r="A40" s="96"/>
      <c r="B40" s="219" t="s">
        <v>210</v>
      </c>
      <c r="C40" s="219"/>
      <c r="D40" s="95"/>
      <c r="E40" s="95"/>
      <c r="F40" s="95"/>
      <c r="G40" s="95"/>
    </row>
    <row r="41" spans="1:7" x14ac:dyDescent="0.25">
      <c r="A41" s="96"/>
      <c r="B41" s="219" t="s">
        <v>368</v>
      </c>
      <c r="C41" s="219"/>
      <c r="D41" s="95"/>
      <c r="E41" s="95"/>
      <c r="F41" s="95"/>
      <c r="G41" s="95"/>
    </row>
    <row r="42" spans="1:7" x14ac:dyDescent="0.25">
      <c r="A42" s="96"/>
      <c r="B42" s="219" t="s">
        <v>369</v>
      </c>
      <c r="C42" s="219"/>
      <c r="D42" s="95"/>
      <c r="E42" s="95"/>
      <c r="F42" s="95"/>
      <c r="G42" s="95"/>
    </row>
    <row r="43" spans="1:7" x14ac:dyDescent="0.25">
      <c r="A43" s="96"/>
      <c r="B43" s="219" t="s">
        <v>145</v>
      </c>
      <c r="C43" s="219"/>
      <c r="D43" s="95"/>
      <c r="E43" s="95"/>
      <c r="F43" s="95"/>
      <c r="G43" s="95"/>
    </row>
    <row r="44" spans="1:7" x14ac:dyDescent="0.25">
      <c r="A44" s="96"/>
      <c r="B44" s="219" t="s">
        <v>370</v>
      </c>
      <c r="C44" s="219"/>
      <c r="D44" s="95"/>
      <c r="E44" s="95"/>
      <c r="F44" s="95"/>
      <c r="G44" s="95"/>
    </row>
    <row r="45" spans="1:7" x14ac:dyDescent="0.25">
      <c r="A45" s="96"/>
      <c r="B45" s="219" t="s">
        <v>371</v>
      </c>
      <c r="C45" s="219"/>
      <c r="D45" s="95"/>
      <c r="E45" s="95"/>
      <c r="F45" s="95"/>
      <c r="G45" s="95"/>
    </row>
    <row r="46" spans="1:7" ht="30" x14ac:dyDescent="0.25">
      <c r="A46" s="96"/>
      <c r="B46" s="96"/>
      <c r="C46" s="97" t="s">
        <v>372</v>
      </c>
      <c r="D46" s="95"/>
      <c r="E46" s="95"/>
      <c r="F46" s="95"/>
      <c r="G46" s="95"/>
    </row>
    <row r="47" spans="1:7" x14ac:dyDescent="0.25">
      <c r="A47" s="96"/>
      <c r="B47" s="96"/>
      <c r="C47" s="96" t="s">
        <v>373</v>
      </c>
      <c r="D47" s="95"/>
      <c r="E47" s="95"/>
      <c r="F47" s="95"/>
      <c r="G47" s="95"/>
    </row>
    <row r="48" spans="1:7" x14ac:dyDescent="0.25">
      <c r="A48" s="96"/>
      <c r="B48" s="96"/>
      <c r="C48" s="97" t="s">
        <v>374</v>
      </c>
      <c r="D48" s="95"/>
      <c r="E48" s="95"/>
      <c r="F48" s="95"/>
      <c r="G48" s="95"/>
    </row>
    <row r="49" spans="1:7" x14ac:dyDescent="0.25">
      <c r="A49" s="96"/>
      <c r="B49" s="96"/>
      <c r="C49" s="96" t="s">
        <v>375</v>
      </c>
      <c r="D49" s="95"/>
      <c r="E49" s="95"/>
      <c r="F49" s="95"/>
      <c r="G49" s="95"/>
    </row>
    <row r="50" spans="1:7" x14ac:dyDescent="0.25">
      <c r="A50" s="96"/>
      <c r="B50" s="219" t="s">
        <v>376</v>
      </c>
      <c r="C50" s="219"/>
      <c r="D50" s="95"/>
      <c r="E50" s="95"/>
      <c r="F50" s="95"/>
      <c r="G50" s="95"/>
    </row>
    <row r="51" spans="1:7" x14ac:dyDescent="0.25">
      <c r="A51" s="96"/>
      <c r="B51" s="219" t="s">
        <v>377</v>
      </c>
      <c r="C51" s="219"/>
      <c r="D51" s="95"/>
      <c r="E51" s="95"/>
      <c r="F51" s="95"/>
      <c r="G51" s="95"/>
    </row>
    <row r="52" spans="1:7" x14ac:dyDescent="0.25">
      <c r="A52" s="96"/>
      <c r="B52" s="219" t="s">
        <v>378</v>
      </c>
      <c r="C52" s="219"/>
      <c r="D52" s="95"/>
      <c r="E52" s="95"/>
      <c r="F52" s="95"/>
      <c r="G52" s="95"/>
    </row>
    <row r="53" spans="1:7" x14ac:dyDescent="0.25">
      <c r="A53" s="96"/>
      <c r="B53" s="219" t="s">
        <v>379</v>
      </c>
      <c r="C53" s="219"/>
      <c r="D53" s="95"/>
      <c r="E53" s="95"/>
      <c r="F53" s="95"/>
      <c r="G53" s="95"/>
    </row>
    <row r="54" spans="1:7" x14ac:dyDescent="0.25">
      <c r="A54" s="96"/>
      <c r="B54" s="219" t="s">
        <v>380</v>
      </c>
      <c r="C54" s="219"/>
      <c r="D54" s="95"/>
      <c r="E54" s="95"/>
      <c r="F54" s="95"/>
      <c r="G54" s="95"/>
    </row>
    <row r="55" spans="1:7" x14ac:dyDescent="0.25">
      <c r="A55" s="96"/>
      <c r="B55" s="219" t="s">
        <v>381</v>
      </c>
      <c r="C55" s="219"/>
      <c r="D55" s="95"/>
      <c r="E55" s="95"/>
      <c r="F55" s="95"/>
      <c r="G55" s="95"/>
    </row>
    <row r="56" spans="1:7" ht="30" customHeight="1" x14ac:dyDescent="0.25">
      <c r="A56" s="96"/>
      <c r="B56" s="220" t="s">
        <v>382</v>
      </c>
      <c r="C56" s="220"/>
      <c r="D56" s="95"/>
      <c r="E56" s="95"/>
      <c r="F56" s="95"/>
      <c r="G56" s="95"/>
    </row>
    <row r="57" spans="1:7" x14ac:dyDescent="0.25">
      <c r="A57" s="96"/>
      <c r="B57" s="219" t="s">
        <v>144</v>
      </c>
      <c r="C57" s="219"/>
      <c r="D57" s="95"/>
      <c r="E57" s="95"/>
      <c r="F57" s="95"/>
      <c r="G57" s="95"/>
    </row>
    <row r="58" spans="1:7" x14ac:dyDescent="0.25">
      <c r="A58" s="96"/>
      <c r="B58" s="219" t="s">
        <v>383</v>
      </c>
      <c r="C58" s="219"/>
      <c r="D58" s="95"/>
      <c r="E58" s="95"/>
      <c r="F58" s="95"/>
      <c r="G58" s="95"/>
    </row>
    <row r="59" spans="1:7" x14ac:dyDescent="0.25">
      <c r="A59" s="96"/>
      <c r="B59" s="219" t="s">
        <v>384</v>
      </c>
      <c r="C59" s="219"/>
      <c r="D59" s="95"/>
      <c r="E59" s="95"/>
      <c r="F59" s="95"/>
      <c r="G59" s="95"/>
    </row>
    <row r="60" spans="1:7" ht="29.25" customHeight="1" x14ac:dyDescent="0.25">
      <c r="A60" s="96"/>
      <c r="B60" s="220" t="s">
        <v>385</v>
      </c>
      <c r="C60" s="220"/>
      <c r="D60" s="95"/>
      <c r="E60" s="95"/>
      <c r="F60" s="95"/>
      <c r="G60" s="95"/>
    </row>
    <row r="61" spans="1:7" x14ac:dyDescent="0.25">
      <c r="A61" s="96"/>
      <c r="B61" s="219" t="s">
        <v>386</v>
      </c>
      <c r="C61" s="219"/>
      <c r="D61" s="95"/>
      <c r="E61" s="95"/>
      <c r="F61" s="95"/>
      <c r="G61" s="95"/>
    </row>
    <row r="62" spans="1:7" x14ac:dyDescent="0.25">
      <c r="A62" s="96"/>
      <c r="B62" s="219" t="s">
        <v>387</v>
      </c>
      <c r="C62" s="219"/>
      <c r="D62" s="95"/>
      <c r="E62" s="95"/>
      <c r="F62" s="95"/>
      <c r="G62" s="95"/>
    </row>
    <row r="63" spans="1:7" x14ac:dyDescent="0.25">
      <c r="A63" s="96"/>
      <c r="B63" s="219" t="s">
        <v>388</v>
      </c>
      <c r="C63" s="219"/>
      <c r="D63" s="95"/>
      <c r="E63" s="95"/>
      <c r="F63" s="95"/>
      <c r="G63" s="95"/>
    </row>
    <row r="64" spans="1:7" x14ac:dyDescent="0.25">
      <c r="A64" s="96"/>
      <c r="B64" s="219" t="s">
        <v>389</v>
      </c>
      <c r="C64" s="219"/>
      <c r="D64" s="95"/>
      <c r="E64" s="95"/>
      <c r="F64" s="95"/>
      <c r="G64" s="95"/>
    </row>
    <row r="65" spans="1:7" x14ac:dyDescent="0.25">
      <c r="A65" s="96"/>
      <c r="B65" s="219" t="s">
        <v>390</v>
      </c>
      <c r="C65" s="219"/>
      <c r="D65" s="95"/>
      <c r="E65" s="95"/>
      <c r="F65" s="95"/>
      <c r="G65" s="95"/>
    </row>
    <row r="66" spans="1:7" x14ac:dyDescent="0.25">
      <c r="A66" s="96"/>
      <c r="B66" s="219" t="s">
        <v>391</v>
      </c>
      <c r="C66" s="219"/>
      <c r="D66" s="95"/>
      <c r="E66" s="95"/>
      <c r="F66" s="95"/>
      <c r="G66" s="95"/>
    </row>
    <row r="67" spans="1:7" x14ac:dyDescent="0.25">
      <c r="A67" s="96"/>
      <c r="B67" s="219" t="s">
        <v>392</v>
      </c>
      <c r="C67" s="219"/>
      <c r="D67" s="95"/>
      <c r="E67" s="95"/>
      <c r="F67" s="95"/>
      <c r="G67" s="95"/>
    </row>
    <row r="68" spans="1:7" x14ac:dyDescent="0.25">
      <c r="A68" s="96"/>
      <c r="B68" s="219" t="s">
        <v>393</v>
      </c>
      <c r="C68" s="219"/>
      <c r="D68" s="95"/>
      <c r="E68" s="95"/>
      <c r="F68" s="95"/>
      <c r="G68" s="95"/>
    </row>
    <row r="69" spans="1:7" x14ac:dyDescent="0.25">
      <c r="A69" s="96"/>
      <c r="B69" s="219" t="s">
        <v>394</v>
      </c>
      <c r="C69" s="219"/>
      <c r="D69" s="95"/>
      <c r="E69" s="95"/>
      <c r="F69" s="95"/>
      <c r="G69" s="95"/>
    </row>
    <row r="70" spans="1:7" x14ac:dyDescent="0.25">
      <c r="A70" s="96"/>
      <c r="B70" s="219" t="s">
        <v>395</v>
      </c>
      <c r="C70" s="219"/>
      <c r="D70" s="95"/>
      <c r="E70" s="95"/>
      <c r="F70" s="95"/>
      <c r="G70" s="95"/>
    </row>
    <row r="71" spans="1:7" x14ac:dyDescent="0.25">
      <c r="A71" s="96"/>
      <c r="B71" s="219" t="s">
        <v>298</v>
      </c>
      <c r="C71" s="219"/>
      <c r="D71" s="95"/>
      <c r="E71" s="95"/>
      <c r="F71" s="95"/>
      <c r="G71" s="95"/>
    </row>
    <row r="72" spans="1:7" x14ac:dyDescent="0.25">
      <c r="A72" s="96"/>
      <c r="B72" s="219" t="s">
        <v>299</v>
      </c>
      <c r="C72" s="219"/>
      <c r="D72" s="95"/>
      <c r="E72" s="95"/>
      <c r="F72" s="95"/>
      <c r="G72" s="95"/>
    </row>
    <row r="73" spans="1:7" x14ac:dyDescent="0.25">
      <c r="A73" s="96"/>
      <c r="B73" s="219" t="s">
        <v>300</v>
      </c>
      <c r="C73" s="219"/>
      <c r="D73" s="95"/>
      <c r="E73" s="95"/>
      <c r="F73" s="95"/>
      <c r="G73" s="95"/>
    </row>
    <row r="74" spans="1:7" x14ac:dyDescent="0.25">
      <c r="A74" s="96"/>
      <c r="B74" s="219" t="s">
        <v>396</v>
      </c>
      <c r="C74" s="219"/>
      <c r="D74" s="95"/>
      <c r="E74" s="95"/>
      <c r="F74" s="95"/>
      <c r="G74" s="95"/>
    </row>
    <row r="75" spans="1:7" ht="30" customHeight="1" x14ac:dyDescent="0.25">
      <c r="A75" s="96"/>
      <c r="B75" s="220" t="s">
        <v>397</v>
      </c>
      <c r="C75" s="220"/>
      <c r="D75" s="95"/>
      <c r="E75" s="95"/>
      <c r="F75" s="95"/>
      <c r="G75" s="95"/>
    </row>
    <row r="76" spans="1:7" x14ac:dyDescent="0.25">
      <c r="A76" s="96"/>
      <c r="B76" s="219" t="s">
        <v>398</v>
      </c>
      <c r="C76" s="219"/>
      <c r="D76" s="95"/>
      <c r="E76" s="95"/>
      <c r="F76" s="95"/>
      <c r="G76" s="95"/>
    </row>
    <row r="77" spans="1:7" x14ac:dyDescent="0.25">
      <c r="A77" s="96"/>
      <c r="B77" s="219" t="s">
        <v>399</v>
      </c>
      <c r="C77" s="219"/>
      <c r="D77" s="95"/>
      <c r="E77" s="95"/>
      <c r="F77" s="95"/>
      <c r="G77" s="95"/>
    </row>
    <row r="78" spans="1:7" x14ac:dyDescent="0.25">
      <c r="A78" s="96"/>
      <c r="B78" s="96" t="s">
        <v>400</v>
      </c>
      <c r="C78" s="96"/>
      <c r="D78" s="95"/>
      <c r="E78" s="95"/>
      <c r="F78" s="95"/>
      <c r="G78" s="95"/>
    </row>
    <row r="79" spans="1:7" x14ac:dyDescent="0.25">
      <c r="A79" s="96"/>
      <c r="B79" s="219" t="s">
        <v>401</v>
      </c>
      <c r="C79" s="219"/>
      <c r="D79" s="95"/>
      <c r="E79" s="95"/>
      <c r="F79" s="95"/>
      <c r="G79" s="95"/>
    </row>
    <row r="80" spans="1:7" x14ac:dyDescent="0.25">
      <c r="A80" s="96"/>
      <c r="B80" s="219" t="s">
        <v>402</v>
      </c>
      <c r="C80" s="219"/>
      <c r="D80" s="95"/>
      <c r="E80" s="95"/>
      <c r="F80" s="95"/>
      <c r="G80" s="95"/>
    </row>
    <row r="81" spans="1:7" x14ac:dyDescent="0.25">
      <c r="A81" s="96"/>
      <c r="B81" s="219" t="s">
        <v>403</v>
      </c>
      <c r="C81" s="219"/>
      <c r="D81" s="95"/>
      <c r="E81" s="95"/>
      <c r="F81" s="95"/>
      <c r="G81" s="95"/>
    </row>
    <row r="82" spans="1:7" x14ac:dyDescent="0.25">
      <c r="A82" s="96"/>
      <c r="B82" s="219" t="s">
        <v>404</v>
      </c>
      <c r="C82" s="219"/>
      <c r="D82" s="95"/>
      <c r="E82" s="95"/>
      <c r="F82" s="95"/>
      <c r="G82" s="95"/>
    </row>
    <row r="83" spans="1:7" x14ac:dyDescent="0.25">
      <c r="A83" s="96"/>
      <c r="B83" s="219" t="s">
        <v>405</v>
      </c>
      <c r="C83" s="219"/>
      <c r="D83" s="95"/>
      <c r="E83" s="95"/>
      <c r="F83" s="95"/>
      <c r="G83" s="95"/>
    </row>
    <row r="84" spans="1:7" x14ac:dyDescent="0.25">
      <c r="A84" s="96"/>
      <c r="B84" s="219" t="s">
        <v>406</v>
      </c>
      <c r="C84" s="219"/>
      <c r="D84" s="95"/>
      <c r="E84" s="95"/>
      <c r="F84" s="95"/>
      <c r="G84" s="95"/>
    </row>
    <row r="85" spans="1:7" x14ac:dyDescent="0.25">
      <c r="A85" s="96"/>
      <c r="B85" s="219" t="s">
        <v>407</v>
      </c>
      <c r="C85" s="219"/>
      <c r="D85" s="95"/>
      <c r="E85" s="95"/>
      <c r="F85" s="95"/>
      <c r="G85" s="95"/>
    </row>
    <row r="86" spans="1:7" x14ac:dyDescent="0.25">
      <c r="A86" s="96"/>
      <c r="B86" s="219" t="s">
        <v>408</v>
      </c>
      <c r="C86" s="219"/>
      <c r="D86" s="95"/>
      <c r="E86" s="95"/>
      <c r="F86" s="95"/>
      <c r="G86" s="95"/>
    </row>
    <row r="91" spans="1:7" ht="30" x14ac:dyDescent="0.25">
      <c r="C91" s="92" t="s">
        <v>409</v>
      </c>
      <c r="D91" s="93" t="s">
        <v>411</v>
      </c>
      <c r="E91" s="93" t="s">
        <v>412</v>
      </c>
    </row>
    <row r="92" spans="1:7" x14ac:dyDescent="0.25">
      <c r="C92" s="95" t="s">
        <v>418</v>
      </c>
      <c r="D92" s="95"/>
      <c r="E92" s="95"/>
    </row>
    <row r="93" spans="1:7" x14ac:dyDescent="0.25">
      <c r="C93" s="95" t="s">
        <v>416</v>
      </c>
      <c r="D93" s="95"/>
      <c r="E93" s="95"/>
    </row>
    <row r="94" spans="1:7" x14ac:dyDescent="0.25">
      <c r="C94" s="95" t="s">
        <v>417</v>
      </c>
      <c r="D94" s="95"/>
      <c r="E94" s="95"/>
    </row>
    <row r="95" spans="1:7" x14ac:dyDescent="0.25">
      <c r="C95" s="95" t="s">
        <v>420</v>
      </c>
      <c r="D95" s="95"/>
      <c r="E95" s="95"/>
    </row>
    <row r="96" spans="1:7" x14ac:dyDescent="0.25">
      <c r="C96" s="95" t="s">
        <v>419</v>
      </c>
      <c r="D96" s="95"/>
      <c r="E96" s="95"/>
    </row>
    <row r="97" spans="3:5" x14ac:dyDescent="0.25">
      <c r="C97" s="95" t="s">
        <v>421</v>
      </c>
      <c r="D97" s="95"/>
      <c r="E97" s="95"/>
    </row>
    <row r="98" spans="3:5" ht="30" x14ac:dyDescent="0.25">
      <c r="C98" s="98" t="s">
        <v>414</v>
      </c>
      <c r="D98" s="95"/>
      <c r="E98" s="95"/>
    </row>
    <row r="99" spans="3:5" ht="30" x14ac:dyDescent="0.25">
      <c r="C99" s="98" t="s">
        <v>415</v>
      </c>
      <c r="D99" s="95"/>
      <c r="E99" s="95"/>
    </row>
  </sheetData>
  <mergeCells count="81">
    <mergeCell ref="B60:C60"/>
    <mergeCell ref="B75:C75"/>
    <mergeCell ref="A1:C1"/>
    <mergeCell ref="A2:C2"/>
    <mergeCell ref="A3:C3"/>
    <mergeCell ref="B4:C4"/>
    <mergeCell ref="B5:C5"/>
    <mergeCell ref="B6:C6"/>
    <mergeCell ref="B7:C7"/>
    <mergeCell ref="B18:C18"/>
    <mergeCell ref="A8:C8"/>
    <mergeCell ref="B9:C9"/>
    <mergeCell ref="B10:C10"/>
    <mergeCell ref="B11:C11"/>
    <mergeCell ref="A12:C12"/>
    <mergeCell ref="B13:C13"/>
    <mergeCell ref="B14:C14"/>
    <mergeCell ref="B15:C15"/>
    <mergeCell ref="A16:C16"/>
    <mergeCell ref="B17:C17"/>
    <mergeCell ref="B30:C30"/>
    <mergeCell ref="A19:C19"/>
    <mergeCell ref="B20:C20"/>
    <mergeCell ref="B21:C21"/>
    <mergeCell ref="A22:C22"/>
    <mergeCell ref="B23:C23"/>
    <mergeCell ref="B24:C24"/>
    <mergeCell ref="B25:C25"/>
    <mergeCell ref="B26:C26"/>
    <mergeCell ref="B27:C27"/>
    <mergeCell ref="A28:C28"/>
    <mergeCell ref="B29:C29"/>
    <mergeCell ref="B42:C42"/>
    <mergeCell ref="B31:C31"/>
    <mergeCell ref="A32:C32"/>
    <mergeCell ref="B33:C33"/>
    <mergeCell ref="B34:C34"/>
    <mergeCell ref="A35:C35"/>
    <mergeCell ref="B36:C36"/>
    <mergeCell ref="B37:C37"/>
    <mergeCell ref="B38:C38"/>
    <mergeCell ref="B39:C39"/>
    <mergeCell ref="B40:C40"/>
    <mergeCell ref="B41:C41"/>
    <mergeCell ref="B59:C59"/>
    <mergeCell ref="B43:C43"/>
    <mergeCell ref="B44:C44"/>
    <mergeCell ref="B45:C45"/>
    <mergeCell ref="B50:C50"/>
    <mergeCell ref="B51:C51"/>
    <mergeCell ref="B52:C52"/>
    <mergeCell ref="B56:C56"/>
    <mergeCell ref="B53:C53"/>
    <mergeCell ref="B54:C54"/>
    <mergeCell ref="B55:C55"/>
    <mergeCell ref="B57:C57"/>
    <mergeCell ref="B58:C58"/>
    <mergeCell ref="B72:C72"/>
    <mergeCell ref="B61:C61"/>
    <mergeCell ref="B62:C62"/>
    <mergeCell ref="B63:C63"/>
    <mergeCell ref="B64:C64"/>
    <mergeCell ref="B65:C65"/>
    <mergeCell ref="B66:C66"/>
    <mergeCell ref="B67:C67"/>
    <mergeCell ref="B68:C68"/>
    <mergeCell ref="B69:C69"/>
    <mergeCell ref="B70:C70"/>
    <mergeCell ref="B71:C71"/>
    <mergeCell ref="B86:C86"/>
    <mergeCell ref="B73:C73"/>
    <mergeCell ref="B74:C74"/>
    <mergeCell ref="B76:C76"/>
    <mergeCell ref="B77:C77"/>
    <mergeCell ref="B79:C79"/>
    <mergeCell ref="B80:C80"/>
    <mergeCell ref="B81:C81"/>
    <mergeCell ref="B82:C82"/>
    <mergeCell ref="B83:C83"/>
    <mergeCell ref="B84:C84"/>
    <mergeCell ref="B85:C8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tabSelected="1" topLeftCell="A241" zoomScale="80" zoomScaleNormal="80" workbookViewId="0">
      <selection activeCell="B253" sqref="B253"/>
    </sheetView>
  </sheetViews>
  <sheetFormatPr defaultRowHeight="15" x14ac:dyDescent="0.25"/>
  <cols>
    <col min="1" max="1" width="4.85546875" style="40" customWidth="1"/>
    <col min="2" max="2" width="41.5703125" style="44" customWidth="1"/>
    <col min="3" max="3" width="9.140625" style="128" bestFit="1" customWidth="1"/>
    <col min="4" max="4" width="15.140625" style="48" bestFit="1" customWidth="1"/>
    <col min="5" max="5" width="11" style="128" bestFit="1" customWidth="1"/>
    <col min="6" max="6" width="12.28515625" style="128" customWidth="1"/>
    <col min="7" max="7" width="12.140625" style="128" bestFit="1" customWidth="1"/>
    <col min="8" max="8" width="13.7109375" style="50" bestFit="1" customWidth="1"/>
    <col min="9" max="9" width="14" style="50" bestFit="1" customWidth="1"/>
    <col min="10" max="10" width="7.42578125" style="170" customWidth="1"/>
    <col min="11" max="11" width="4.140625" style="174" customWidth="1"/>
    <col min="12" max="12" width="14.42578125" style="128" bestFit="1" customWidth="1"/>
    <col min="13" max="13" width="5.140625" style="175" bestFit="1" customWidth="1"/>
    <col min="14" max="14" width="8.85546875" bestFit="1" customWidth="1"/>
    <col min="15" max="15" width="9.140625" style="10"/>
  </cols>
  <sheetData>
    <row r="1" spans="1:14" s="10" customFormat="1" x14ac:dyDescent="0.25">
      <c r="A1" s="217" t="s">
        <v>174</v>
      </c>
      <c r="B1" s="252" t="s">
        <v>175</v>
      </c>
      <c r="C1" s="217" t="s">
        <v>233</v>
      </c>
      <c r="D1" s="217" t="s">
        <v>197</v>
      </c>
      <c r="E1" s="217"/>
      <c r="F1" s="217"/>
      <c r="G1" s="217" t="s">
        <v>201</v>
      </c>
      <c r="H1" s="217"/>
      <c r="I1" s="217"/>
      <c r="J1" s="217"/>
      <c r="K1" s="217"/>
      <c r="L1" s="217" t="s">
        <v>202</v>
      </c>
      <c r="M1" s="247" t="s">
        <v>232</v>
      </c>
      <c r="N1" s="217" t="s">
        <v>422</v>
      </c>
    </row>
    <row r="2" spans="1:14" x14ac:dyDescent="0.25">
      <c r="A2" s="217"/>
      <c r="B2" s="252"/>
      <c r="C2" s="217"/>
      <c r="D2" s="139" t="s">
        <v>198</v>
      </c>
      <c r="E2" s="131" t="s">
        <v>199</v>
      </c>
      <c r="F2" s="131" t="s">
        <v>200</v>
      </c>
      <c r="G2" s="170" t="s">
        <v>176</v>
      </c>
      <c r="H2" s="173" t="s">
        <v>223</v>
      </c>
      <c r="I2" s="173" t="s">
        <v>222</v>
      </c>
      <c r="J2" s="170" t="s">
        <v>128</v>
      </c>
      <c r="K2" s="174">
        <f ca="1">SUM(K13:K332)</f>
        <v>775.5</v>
      </c>
      <c r="L2" s="217"/>
      <c r="M2" s="247"/>
      <c r="N2" s="217"/>
    </row>
    <row r="3" spans="1:14" hidden="1" x14ac:dyDescent="0.25"/>
    <row r="4" spans="1:14" hidden="1" x14ac:dyDescent="0.25"/>
    <row r="5" spans="1:14" hidden="1" x14ac:dyDescent="0.25"/>
    <row r="6" spans="1:14" hidden="1" x14ac:dyDescent="0.25"/>
    <row r="7" spans="1:14" hidden="1" x14ac:dyDescent="0.25"/>
    <row r="8" spans="1:14" hidden="1" x14ac:dyDescent="0.25"/>
    <row r="9" spans="1:14" ht="2.25" hidden="1" customHeight="1" x14ac:dyDescent="0.25"/>
    <row r="10" spans="1:14" hidden="1" x14ac:dyDescent="0.25"/>
    <row r="11" spans="1:14" hidden="1" x14ac:dyDescent="0.25"/>
    <row r="12" spans="1:14" hidden="1" x14ac:dyDescent="0.25"/>
    <row r="13" spans="1:14" s="10" customFormat="1" x14ac:dyDescent="0.25">
      <c r="A13" s="40"/>
      <c r="B13" s="44" t="s">
        <v>189</v>
      </c>
      <c r="C13" s="125" t="s">
        <v>208</v>
      </c>
      <c r="D13" s="247" t="s">
        <v>177</v>
      </c>
      <c r="E13" s="217" t="s">
        <v>185</v>
      </c>
      <c r="F13" s="248">
        <v>43207</v>
      </c>
      <c r="G13" s="170" t="s">
        <v>179</v>
      </c>
      <c r="H13" s="253">
        <v>43221</v>
      </c>
      <c r="I13" s="253">
        <v>43250</v>
      </c>
      <c r="J13" s="170" t="s">
        <v>196</v>
      </c>
      <c r="K13" s="174">
        <v>3</v>
      </c>
      <c r="L13" s="255" t="s">
        <v>234</v>
      </c>
      <c r="M13" s="175"/>
      <c r="N13" s="88" t="s">
        <v>429</v>
      </c>
    </row>
    <row r="14" spans="1:14" s="10" customFormat="1" x14ac:dyDescent="0.25">
      <c r="A14" s="40"/>
      <c r="B14" s="44" t="s">
        <v>190</v>
      </c>
      <c r="C14" s="125" t="s">
        <v>208</v>
      </c>
      <c r="D14" s="247"/>
      <c r="E14" s="217"/>
      <c r="F14" s="217"/>
      <c r="G14" s="170" t="s">
        <v>184</v>
      </c>
      <c r="H14" s="253"/>
      <c r="I14" s="253"/>
      <c r="J14" s="170" t="s">
        <v>182</v>
      </c>
      <c r="K14" s="174">
        <v>2</v>
      </c>
      <c r="L14" s="258"/>
      <c r="M14" s="175"/>
      <c r="N14" s="88" t="s">
        <v>429</v>
      </c>
    </row>
    <row r="15" spans="1:14" s="10" customFormat="1" x14ac:dyDescent="0.25">
      <c r="A15" s="40"/>
      <c r="B15" s="44" t="s">
        <v>191</v>
      </c>
      <c r="C15" s="125" t="s">
        <v>208</v>
      </c>
      <c r="D15" s="247"/>
      <c r="E15" s="217"/>
      <c r="F15" s="217"/>
      <c r="G15" s="170" t="s">
        <v>179</v>
      </c>
      <c r="H15" s="253"/>
      <c r="I15" s="253"/>
      <c r="J15" s="170" t="s">
        <v>183</v>
      </c>
      <c r="K15" s="174">
        <v>1</v>
      </c>
      <c r="L15" s="258"/>
      <c r="M15" s="175"/>
      <c r="N15" s="88" t="s">
        <v>429</v>
      </c>
    </row>
    <row r="16" spans="1:14" s="10" customFormat="1" x14ac:dyDescent="0.25">
      <c r="A16" s="40"/>
      <c r="B16" s="44" t="s">
        <v>192</v>
      </c>
      <c r="C16" s="125" t="s">
        <v>208</v>
      </c>
      <c r="D16" s="247"/>
      <c r="E16" s="217"/>
      <c r="F16" s="217"/>
      <c r="G16" s="170" t="s">
        <v>184</v>
      </c>
      <c r="H16" s="253"/>
      <c r="I16" s="253"/>
      <c r="J16" s="170" t="s">
        <v>183</v>
      </c>
      <c r="K16" s="174">
        <v>1</v>
      </c>
      <c r="L16" s="258"/>
      <c r="M16" s="175"/>
      <c r="N16" s="88" t="s">
        <v>429</v>
      </c>
    </row>
    <row r="17" spans="1:14" ht="30" x14ac:dyDescent="0.25">
      <c r="B17" s="44" t="s">
        <v>194</v>
      </c>
      <c r="C17" s="125" t="s">
        <v>208</v>
      </c>
      <c r="D17" s="247"/>
      <c r="E17" s="217"/>
      <c r="F17" s="217"/>
      <c r="G17" s="170" t="s">
        <v>179</v>
      </c>
      <c r="H17" s="253"/>
      <c r="I17" s="253"/>
      <c r="J17" s="170" t="s">
        <v>183</v>
      </c>
      <c r="K17" s="174">
        <v>1</v>
      </c>
      <c r="L17" s="258"/>
      <c r="N17" s="88" t="s">
        <v>429</v>
      </c>
    </row>
    <row r="18" spans="1:14" s="10" customFormat="1" ht="30" x14ac:dyDescent="0.25">
      <c r="A18" s="40"/>
      <c r="B18" s="44" t="s">
        <v>195</v>
      </c>
      <c r="C18" s="125" t="s">
        <v>208</v>
      </c>
      <c r="D18" s="247"/>
      <c r="E18" s="217"/>
      <c r="F18" s="217"/>
      <c r="G18" s="170" t="s">
        <v>184</v>
      </c>
      <c r="H18" s="253"/>
      <c r="I18" s="253"/>
      <c r="J18" s="170" t="s">
        <v>183</v>
      </c>
      <c r="K18" s="174">
        <v>1</v>
      </c>
      <c r="L18" s="258"/>
      <c r="M18" s="175"/>
      <c r="N18" s="88" t="s">
        <v>429</v>
      </c>
    </row>
    <row r="19" spans="1:14" s="10" customFormat="1" ht="30" x14ac:dyDescent="0.25">
      <c r="A19" s="40"/>
      <c r="B19" s="44" t="s">
        <v>193</v>
      </c>
      <c r="C19" s="125" t="s">
        <v>208</v>
      </c>
      <c r="D19" s="247"/>
      <c r="E19" s="217"/>
      <c r="F19" s="217"/>
      <c r="G19" s="170" t="s">
        <v>179</v>
      </c>
      <c r="H19" s="253"/>
      <c r="I19" s="253"/>
      <c r="J19" s="170" t="s">
        <v>183</v>
      </c>
      <c r="K19" s="174">
        <v>1</v>
      </c>
      <c r="L19" s="258"/>
      <c r="M19" s="175"/>
      <c r="N19" s="88" t="s">
        <v>429</v>
      </c>
    </row>
    <row r="20" spans="1:14" x14ac:dyDescent="0.25">
      <c r="A20" s="217"/>
      <c r="B20" s="252" t="s">
        <v>229</v>
      </c>
      <c r="C20" s="247" t="s">
        <v>248</v>
      </c>
      <c r="D20" s="247" t="s">
        <v>206</v>
      </c>
      <c r="E20" s="247" t="s">
        <v>185</v>
      </c>
      <c r="F20" s="256">
        <v>43301</v>
      </c>
      <c r="G20" s="170"/>
      <c r="H20" s="256">
        <v>43301</v>
      </c>
      <c r="I20" s="256">
        <v>43303</v>
      </c>
      <c r="J20" s="247" t="s">
        <v>183</v>
      </c>
      <c r="K20" s="51"/>
      <c r="L20" s="255" t="s">
        <v>234</v>
      </c>
      <c r="N20" s="88" t="s">
        <v>429</v>
      </c>
    </row>
    <row r="21" spans="1:14" x14ac:dyDescent="0.25">
      <c r="A21" s="217"/>
      <c r="B21" s="252"/>
      <c r="C21" s="247"/>
      <c r="D21" s="247"/>
      <c r="E21" s="247"/>
      <c r="F21" s="256"/>
      <c r="G21" s="170" t="s">
        <v>179</v>
      </c>
      <c r="H21" s="256"/>
      <c r="I21" s="256"/>
      <c r="J21" s="247"/>
      <c r="K21" s="51">
        <v>2</v>
      </c>
      <c r="L21" s="255"/>
      <c r="N21" s="88" t="s">
        <v>429</v>
      </c>
    </row>
    <row r="22" spans="1:14" x14ac:dyDescent="0.25">
      <c r="A22" s="217"/>
      <c r="B22" s="252"/>
      <c r="C22" s="247"/>
      <c r="D22" s="247"/>
      <c r="E22" s="247"/>
      <c r="F22" s="256"/>
      <c r="G22" s="170" t="s">
        <v>180</v>
      </c>
      <c r="H22" s="256"/>
      <c r="I22" s="256"/>
      <c r="J22" s="247"/>
      <c r="K22" s="51">
        <v>2</v>
      </c>
      <c r="L22" s="255"/>
      <c r="N22" s="88" t="s">
        <v>429</v>
      </c>
    </row>
    <row r="23" spans="1:14" x14ac:dyDescent="0.25">
      <c r="A23" s="217"/>
      <c r="B23" s="252"/>
      <c r="C23" s="247"/>
      <c r="D23" s="247"/>
      <c r="E23" s="247"/>
      <c r="F23" s="256"/>
      <c r="G23" s="170" t="s">
        <v>181</v>
      </c>
      <c r="H23" s="256"/>
      <c r="I23" s="256"/>
      <c r="J23" s="247"/>
      <c r="K23" s="51">
        <v>2</v>
      </c>
      <c r="L23" s="255"/>
      <c r="N23" s="88" t="s">
        <v>429</v>
      </c>
    </row>
    <row r="24" spans="1:14" x14ac:dyDescent="0.25">
      <c r="A24" s="217"/>
      <c r="B24" s="252"/>
      <c r="C24" s="247"/>
      <c r="D24" s="247"/>
      <c r="E24" s="247"/>
      <c r="F24" s="256"/>
      <c r="G24" s="170" t="s">
        <v>184</v>
      </c>
      <c r="H24" s="256"/>
      <c r="I24" s="256"/>
      <c r="J24" s="247"/>
      <c r="K24" s="51">
        <v>2</v>
      </c>
      <c r="L24" s="255"/>
      <c r="N24" s="88" t="s">
        <v>429</v>
      </c>
    </row>
    <row r="25" spans="1:14" s="10" customFormat="1" ht="68.25" x14ac:dyDescent="0.25">
      <c r="A25" s="125"/>
      <c r="B25" s="63" t="s">
        <v>203</v>
      </c>
      <c r="C25" s="125" t="s">
        <v>208</v>
      </c>
      <c r="D25" s="139" t="s">
        <v>204</v>
      </c>
      <c r="E25" s="139" t="s">
        <v>178</v>
      </c>
      <c r="F25" s="141">
        <v>43311</v>
      </c>
      <c r="G25" s="170" t="s">
        <v>184</v>
      </c>
      <c r="H25" s="173">
        <v>43313</v>
      </c>
      <c r="I25" s="173">
        <v>43313</v>
      </c>
      <c r="J25" s="175" t="s">
        <v>183</v>
      </c>
      <c r="K25" s="174">
        <v>1</v>
      </c>
      <c r="L25" s="167" t="s">
        <v>235</v>
      </c>
      <c r="M25" s="175"/>
      <c r="N25" s="88" t="s">
        <v>429</v>
      </c>
    </row>
    <row r="26" spans="1:14" ht="90" x14ac:dyDescent="0.25">
      <c r="B26" s="44" t="s">
        <v>224</v>
      </c>
      <c r="C26" s="125" t="s">
        <v>208</v>
      </c>
      <c r="D26" s="139" t="s">
        <v>204</v>
      </c>
      <c r="E26" s="131" t="s">
        <v>178</v>
      </c>
      <c r="F26" s="141">
        <v>43313</v>
      </c>
      <c r="G26" s="170" t="s">
        <v>184</v>
      </c>
      <c r="H26" s="173">
        <v>43319</v>
      </c>
      <c r="I26" s="173">
        <v>43319</v>
      </c>
      <c r="J26" s="170" t="s">
        <v>183</v>
      </c>
      <c r="K26" s="174">
        <v>1</v>
      </c>
      <c r="L26" s="168" t="s">
        <v>250</v>
      </c>
      <c r="N26" s="88" t="s">
        <v>429</v>
      </c>
    </row>
    <row r="27" spans="1:14" ht="68.25" x14ac:dyDescent="0.25">
      <c r="B27" s="44" t="s">
        <v>186</v>
      </c>
      <c r="C27" s="125" t="s">
        <v>209</v>
      </c>
      <c r="D27" s="139" t="s">
        <v>19</v>
      </c>
      <c r="E27" s="131" t="s">
        <v>19</v>
      </c>
      <c r="F27" s="131" t="s">
        <v>19</v>
      </c>
      <c r="G27" s="170" t="s">
        <v>184</v>
      </c>
      <c r="H27" s="173">
        <v>43315</v>
      </c>
      <c r="I27" s="173">
        <v>43315</v>
      </c>
      <c r="J27" s="170" t="s">
        <v>183</v>
      </c>
      <c r="K27" s="174">
        <v>0</v>
      </c>
      <c r="L27" s="168" t="s">
        <v>236</v>
      </c>
      <c r="M27" s="175" t="s">
        <v>550</v>
      </c>
      <c r="N27" s="88" t="s">
        <v>429</v>
      </c>
    </row>
    <row r="28" spans="1:14" ht="30" x14ac:dyDescent="0.25">
      <c r="A28" s="45"/>
      <c r="B28" s="60" t="s">
        <v>187</v>
      </c>
      <c r="C28" s="125" t="s">
        <v>209</v>
      </c>
      <c r="D28" s="139" t="s">
        <v>206</v>
      </c>
      <c r="E28" s="131" t="s">
        <v>178</v>
      </c>
      <c r="F28" s="141">
        <v>43315</v>
      </c>
      <c r="G28" s="170" t="s">
        <v>184</v>
      </c>
      <c r="H28" s="173">
        <v>43316</v>
      </c>
      <c r="I28" s="173">
        <v>43316</v>
      </c>
      <c r="J28" s="217" t="s">
        <v>183</v>
      </c>
      <c r="K28" s="254">
        <v>1</v>
      </c>
      <c r="L28" s="225" t="s">
        <v>236</v>
      </c>
      <c r="N28" s="88" t="s">
        <v>429</v>
      </c>
    </row>
    <row r="29" spans="1:14" ht="30" x14ac:dyDescent="0.25">
      <c r="A29" s="45"/>
      <c r="B29" s="60" t="s">
        <v>188</v>
      </c>
      <c r="C29" s="125" t="s">
        <v>209</v>
      </c>
      <c r="D29" s="139" t="s">
        <v>206</v>
      </c>
      <c r="E29" s="131" t="s">
        <v>178</v>
      </c>
      <c r="F29" s="141">
        <v>43315</v>
      </c>
      <c r="G29" s="170" t="s">
        <v>184</v>
      </c>
      <c r="H29" s="173">
        <v>43316</v>
      </c>
      <c r="I29" s="173">
        <v>43316</v>
      </c>
      <c r="J29" s="217"/>
      <c r="K29" s="254"/>
      <c r="L29" s="226"/>
      <c r="N29" s="88" t="s">
        <v>429</v>
      </c>
    </row>
    <row r="30" spans="1:14" ht="68.25" x14ac:dyDescent="0.25">
      <c r="B30" s="44" t="s">
        <v>205</v>
      </c>
      <c r="C30" s="125" t="s">
        <v>217</v>
      </c>
      <c r="D30" s="139" t="s">
        <v>207</v>
      </c>
      <c r="E30" s="131" t="s">
        <v>178</v>
      </c>
      <c r="F30" s="49">
        <v>43318</v>
      </c>
      <c r="G30" s="170" t="s">
        <v>184</v>
      </c>
      <c r="H30" s="173">
        <v>43318</v>
      </c>
      <c r="I30" s="173">
        <v>43318</v>
      </c>
      <c r="J30" s="170" t="s">
        <v>226</v>
      </c>
      <c r="K30" s="174">
        <v>0</v>
      </c>
      <c r="L30" s="64" t="s">
        <v>237</v>
      </c>
      <c r="N30" s="88" t="s">
        <v>429</v>
      </c>
    </row>
    <row r="31" spans="1:14" s="52" customFormat="1" ht="30" x14ac:dyDescent="0.25">
      <c r="A31" s="54"/>
      <c r="B31" s="53" t="s">
        <v>141</v>
      </c>
      <c r="C31" s="56" t="s">
        <v>208</v>
      </c>
      <c r="D31" s="55" t="s">
        <v>177</v>
      </c>
      <c r="E31" s="56" t="s">
        <v>185</v>
      </c>
      <c r="F31" s="59">
        <v>43301</v>
      </c>
      <c r="G31" s="56" t="s">
        <v>219</v>
      </c>
      <c r="H31" s="57">
        <v>43319</v>
      </c>
      <c r="I31" s="57">
        <v>43319</v>
      </c>
      <c r="J31" s="56" t="s">
        <v>19</v>
      </c>
      <c r="K31" s="58">
        <v>0</v>
      </c>
      <c r="L31" s="65" t="s">
        <v>220</v>
      </c>
      <c r="M31" s="55"/>
    </row>
    <row r="32" spans="1:14" ht="30" x14ac:dyDescent="0.25">
      <c r="B32" s="60" t="s">
        <v>142</v>
      </c>
      <c r="C32" s="125" t="s">
        <v>208</v>
      </c>
      <c r="D32" s="139" t="s">
        <v>177</v>
      </c>
      <c r="E32" s="131" t="s">
        <v>185</v>
      </c>
      <c r="F32" s="141">
        <v>43301</v>
      </c>
      <c r="G32" s="170" t="s">
        <v>219</v>
      </c>
      <c r="H32" s="173">
        <v>43319</v>
      </c>
      <c r="I32" s="173">
        <v>43319</v>
      </c>
      <c r="J32" s="170" t="s">
        <v>230</v>
      </c>
      <c r="K32" s="174">
        <v>0</v>
      </c>
      <c r="L32" s="65" t="s">
        <v>220</v>
      </c>
      <c r="M32" s="175" t="s">
        <v>550</v>
      </c>
    </row>
    <row r="33" spans="1:14" s="52" customFormat="1" ht="30" x14ac:dyDescent="0.25">
      <c r="A33" s="54"/>
      <c r="B33" s="53" t="s">
        <v>143</v>
      </c>
      <c r="C33" s="56" t="s">
        <v>208</v>
      </c>
      <c r="D33" s="55" t="s">
        <v>177</v>
      </c>
      <c r="E33" s="56" t="s">
        <v>185</v>
      </c>
      <c r="F33" s="59">
        <v>43301</v>
      </c>
      <c r="G33" s="56" t="s">
        <v>219</v>
      </c>
      <c r="H33" s="57">
        <v>43319</v>
      </c>
      <c r="I33" s="57">
        <v>43319</v>
      </c>
      <c r="J33" s="56" t="s">
        <v>19</v>
      </c>
      <c r="K33" s="58">
        <v>0</v>
      </c>
      <c r="L33" s="65" t="s">
        <v>220</v>
      </c>
      <c r="M33" s="55"/>
    </row>
    <row r="34" spans="1:14" ht="30" x14ac:dyDescent="0.25">
      <c r="B34" s="60" t="s">
        <v>210</v>
      </c>
      <c r="C34" s="125" t="s">
        <v>208</v>
      </c>
      <c r="D34" s="139" t="s">
        <v>177</v>
      </c>
      <c r="E34" s="131" t="s">
        <v>185</v>
      </c>
      <c r="F34" s="141">
        <v>43301</v>
      </c>
      <c r="G34" s="170" t="s">
        <v>219</v>
      </c>
      <c r="H34" s="173">
        <v>43322</v>
      </c>
      <c r="I34" s="173">
        <v>43322</v>
      </c>
      <c r="J34" s="170" t="s">
        <v>183</v>
      </c>
      <c r="K34" s="174">
        <v>0</v>
      </c>
      <c r="L34" s="65" t="s">
        <v>220</v>
      </c>
    </row>
    <row r="35" spans="1:14" s="52" customFormat="1" ht="30" x14ac:dyDescent="0.25">
      <c r="A35" s="54"/>
      <c r="B35" s="53" t="s">
        <v>211</v>
      </c>
      <c r="C35" s="56" t="s">
        <v>208</v>
      </c>
      <c r="D35" s="55" t="s">
        <v>177</v>
      </c>
      <c r="E35" s="56" t="s">
        <v>185</v>
      </c>
      <c r="F35" s="57">
        <v>43301</v>
      </c>
      <c r="G35" s="56" t="s">
        <v>219</v>
      </c>
      <c r="H35" s="57">
        <v>43320</v>
      </c>
      <c r="I35" s="57">
        <v>43320</v>
      </c>
      <c r="J35" s="56" t="s">
        <v>221</v>
      </c>
      <c r="K35" s="58">
        <v>0</v>
      </c>
      <c r="L35" s="65" t="s">
        <v>220</v>
      </c>
      <c r="M35" s="55"/>
    </row>
    <row r="36" spans="1:14" s="52" customFormat="1" ht="30" x14ac:dyDescent="0.25">
      <c r="A36" s="54"/>
      <c r="B36" s="53" t="s">
        <v>103</v>
      </c>
      <c r="C36" s="56" t="s">
        <v>208</v>
      </c>
      <c r="D36" s="55" t="s">
        <v>177</v>
      </c>
      <c r="E36" s="56" t="s">
        <v>185</v>
      </c>
      <c r="F36" s="57">
        <v>43301</v>
      </c>
      <c r="G36" s="56" t="s">
        <v>219</v>
      </c>
      <c r="H36" s="57">
        <v>43320</v>
      </c>
      <c r="I36" s="57">
        <v>43320</v>
      </c>
      <c r="J36" s="56" t="s">
        <v>183</v>
      </c>
      <c r="K36" s="58">
        <v>0</v>
      </c>
      <c r="L36" s="65" t="s">
        <v>220</v>
      </c>
      <c r="M36" s="55"/>
    </row>
    <row r="37" spans="1:14" ht="68.25" x14ac:dyDescent="0.25">
      <c r="B37" s="44" t="s">
        <v>218</v>
      </c>
      <c r="C37" s="125" t="s">
        <v>208</v>
      </c>
      <c r="D37" s="139" t="s">
        <v>239</v>
      </c>
      <c r="E37" s="131" t="s">
        <v>178</v>
      </c>
      <c r="F37" s="141">
        <v>43319</v>
      </c>
      <c r="G37" s="170" t="s">
        <v>219</v>
      </c>
      <c r="H37" s="173">
        <v>43320</v>
      </c>
      <c r="I37" s="173">
        <v>43320</v>
      </c>
      <c r="J37" s="170" t="s">
        <v>183</v>
      </c>
      <c r="K37" s="174">
        <v>1</v>
      </c>
      <c r="L37" s="168" t="s">
        <v>238</v>
      </c>
      <c r="N37" s="88" t="s">
        <v>429</v>
      </c>
    </row>
    <row r="38" spans="1:14" s="40" customFormat="1" ht="90" x14ac:dyDescent="0.25">
      <c r="A38" s="45"/>
      <c r="B38" s="60" t="s">
        <v>215</v>
      </c>
      <c r="C38" s="125" t="s">
        <v>208</v>
      </c>
      <c r="D38" s="139" t="s">
        <v>240</v>
      </c>
      <c r="E38" s="131" t="s">
        <v>178</v>
      </c>
      <c r="F38" s="141">
        <v>43316</v>
      </c>
      <c r="G38" s="170" t="s">
        <v>184</v>
      </c>
      <c r="H38" s="253">
        <v>43320</v>
      </c>
      <c r="I38" s="253">
        <v>43325</v>
      </c>
      <c r="J38" s="217" t="s">
        <v>241</v>
      </c>
      <c r="K38" s="254">
        <v>4</v>
      </c>
      <c r="L38" s="168" t="s">
        <v>250</v>
      </c>
      <c r="M38" s="175"/>
      <c r="N38" s="88" t="s">
        <v>429</v>
      </c>
    </row>
    <row r="39" spans="1:14" ht="75" x14ac:dyDescent="0.25">
      <c r="A39" s="45"/>
      <c r="B39" s="60" t="s">
        <v>216</v>
      </c>
      <c r="C39" s="125" t="s">
        <v>208</v>
      </c>
      <c r="D39" s="139" t="s">
        <v>240</v>
      </c>
      <c r="E39" s="131" t="s">
        <v>178</v>
      </c>
      <c r="F39" s="141">
        <v>43316</v>
      </c>
      <c r="G39" s="170" t="s">
        <v>184</v>
      </c>
      <c r="H39" s="253"/>
      <c r="I39" s="253"/>
      <c r="J39" s="217"/>
      <c r="K39" s="254"/>
      <c r="L39" s="168" t="s">
        <v>252</v>
      </c>
      <c r="N39" s="88" t="s">
        <v>429</v>
      </c>
    </row>
    <row r="40" spans="1:14" ht="68.25" x14ac:dyDescent="0.25">
      <c r="B40" s="44" t="s">
        <v>225</v>
      </c>
      <c r="C40" s="125" t="s">
        <v>209</v>
      </c>
      <c r="D40" s="139" t="s">
        <v>206</v>
      </c>
      <c r="E40" s="131" t="s">
        <v>178</v>
      </c>
      <c r="F40" s="141">
        <v>43321</v>
      </c>
      <c r="G40" s="217" t="s">
        <v>180</v>
      </c>
      <c r="H40" s="253">
        <v>43322</v>
      </c>
      <c r="I40" s="253">
        <v>43322</v>
      </c>
      <c r="J40" s="170" t="s">
        <v>231</v>
      </c>
      <c r="K40" s="174">
        <v>1</v>
      </c>
      <c r="L40" s="168" t="s">
        <v>238</v>
      </c>
      <c r="N40" s="88" t="s">
        <v>429</v>
      </c>
    </row>
    <row r="41" spans="1:14" s="10" customFormat="1" ht="68.25" x14ac:dyDescent="0.25">
      <c r="A41" s="40"/>
      <c r="B41" s="44" t="s">
        <v>227</v>
      </c>
      <c r="C41" s="125" t="s">
        <v>248</v>
      </c>
      <c r="D41" s="139" t="s">
        <v>206</v>
      </c>
      <c r="E41" s="131" t="s">
        <v>178</v>
      </c>
      <c r="F41" s="141">
        <v>43321</v>
      </c>
      <c r="G41" s="217"/>
      <c r="H41" s="253"/>
      <c r="I41" s="253"/>
      <c r="J41" s="170" t="s">
        <v>230</v>
      </c>
      <c r="K41" s="174">
        <v>0</v>
      </c>
      <c r="L41" s="168" t="s">
        <v>238</v>
      </c>
      <c r="M41" s="175" t="s">
        <v>550</v>
      </c>
      <c r="N41" s="88" t="s">
        <v>429</v>
      </c>
    </row>
    <row r="42" spans="1:14" x14ac:dyDescent="0.25">
      <c r="B42" s="44" t="s">
        <v>245</v>
      </c>
      <c r="C42" s="125" t="s">
        <v>248</v>
      </c>
      <c r="D42" s="139" t="s">
        <v>206</v>
      </c>
      <c r="E42" s="131" t="s">
        <v>178</v>
      </c>
      <c r="F42" s="140">
        <v>43325</v>
      </c>
      <c r="G42" s="170" t="s">
        <v>219</v>
      </c>
      <c r="H42" s="173">
        <v>43326</v>
      </c>
      <c r="I42" s="173">
        <v>43326</v>
      </c>
      <c r="J42" s="170" t="s">
        <v>226</v>
      </c>
      <c r="K42" s="174">
        <v>0</v>
      </c>
      <c r="L42" s="169" t="s">
        <v>255</v>
      </c>
      <c r="N42" s="88" t="s">
        <v>429</v>
      </c>
    </row>
    <row r="43" spans="1:14" ht="68.25" x14ac:dyDescent="0.25">
      <c r="A43" s="45"/>
      <c r="B43" s="60" t="s">
        <v>242</v>
      </c>
      <c r="C43" s="125" t="s">
        <v>209</v>
      </c>
      <c r="D43" s="139" t="s">
        <v>206</v>
      </c>
      <c r="E43" s="131" t="s">
        <v>178</v>
      </c>
      <c r="F43" s="141">
        <v>43325</v>
      </c>
      <c r="G43" s="170" t="s">
        <v>184</v>
      </c>
      <c r="H43" s="173">
        <v>43325</v>
      </c>
      <c r="I43" s="173">
        <v>43325</v>
      </c>
      <c r="J43" s="170" t="s">
        <v>230</v>
      </c>
      <c r="K43" s="254">
        <v>1</v>
      </c>
      <c r="L43" s="168" t="s">
        <v>247</v>
      </c>
      <c r="N43" s="88" t="s">
        <v>429</v>
      </c>
    </row>
    <row r="44" spans="1:14" ht="68.25" x14ac:dyDescent="0.25">
      <c r="A44" s="45"/>
      <c r="B44" s="60" t="s">
        <v>243</v>
      </c>
      <c r="C44" s="125" t="s">
        <v>209</v>
      </c>
      <c r="D44" s="139" t="s">
        <v>244</v>
      </c>
      <c r="E44" s="131" t="s">
        <v>178</v>
      </c>
      <c r="F44" s="141">
        <v>43325</v>
      </c>
      <c r="G44" s="170" t="s">
        <v>184</v>
      </c>
      <c r="H44" s="173">
        <v>43325</v>
      </c>
      <c r="I44" s="173">
        <v>43326</v>
      </c>
      <c r="J44" s="170" t="s">
        <v>226</v>
      </c>
      <c r="K44" s="254"/>
      <c r="L44" s="168" t="s">
        <v>247</v>
      </c>
      <c r="N44" s="88" t="s">
        <v>429</v>
      </c>
    </row>
    <row r="45" spans="1:14" ht="75" x14ac:dyDescent="0.25">
      <c r="A45" s="45"/>
      <c r="B45" s="60" t="s">
        <v>246</v>
      </c>
      <c r="C45" s="125" t="s">
        <v>208</v>
      </c>
      <c r="D45" s="139" t="s">
        <v>206</v>
      </c>
      <c r="E45" s="131" t="s">
        <v>178</v>
      </c>
      <c r="F45" s="140">
        <v>43325</v>
      </c>
      <c r="G45" s="170" t="s">
        <v>184</v>
      </c>
      <c r="H45" s="173">
        <v>43326</v>
      </c>
      <c r="I45" s="173">
        <v>43327</v>
      </c>
      <c r="J45" s="170" t="s">
        <v>183</v>
      </c>
      <c r="K45" s="254"/>
      <c r="L45" s="168" t="s">
        <v>252</v>
      </c>
      <c r="N45" s="88" t="s">
        <v>429</v>
      </c>
    </row>
    <row r="46" spans="1:14" ht="75" x14ac:dyDescent="0.25">
      <c r="A46" s="45"/>
      <c r="B46" s="60" t="s">
        <v>249</v>
      </c>
      <c r="C46" s="125" t="s">
        <v>208</v>
      </c>
      <c r="D46" s="139" t="s">
        <v>206</v>
      </c>
      <c r="E46" s="131" t="s">
        <v>178</v>
      </c>
      <c r="F46" s="140">
        <v>43322</v>
      </c>
      <c r="G46" s="170" t="s">
        <v>219</v>
      </c>
      <c r="H46" s="173">
        <v>43326</v>
      </c>
      <c r="I46" s="173">
        <v>43326</v>
      </c>
      <c r="J46" s="170" t="s">
        <v>183</v>
      </c>
      <c r="K46" s="174">
        <v>1</v>
      </c>
      <c r="L46" s="168" t="s">
        <v>252</v>
      </c>
      <c r="N46" s="88" t="s">
        <v>429</v>
      </c>
    </row>
    <row r="47" spans="1:14" s="10" customFormat="1" ht="60" x14ac:dyDescent="0.25">
      <c r="A47" s="45"/>
      <c r="B47" s="60" t="s">
        <v>253</v>
      </c>
      <c r="C47" s="125" t="s">
        <v>248</v>
      </c>
      <c r="D47" s="139" t="s">
        <v>254</v>
      </c>
      <c r="E47" s="131" t="s">
        <v>178</v>
      </c>
      <c r="F47" s="140">
        <v>43331</v>
      </c>
      <c r="G47" s="170" t="s">
        <v>184</v>
      </c>
      <c r="H47" s="176" t="s">
        <v>277</v>
      </c>
      <c r="I47" s="176" t="s">
        <v>278</v>
      </c>
      <c r="J47" s="170" t="s">
        <v>256</v>
      </c>
      <c r="K47" s="174">
        <v>0</v>
      </c>
      <c r="L47" s="168" t="s">
        <v>274</v>
      </c>
      <c r="M47" s="175" t="s">
        <v>550</v>
      </c>
      <c r="N47" s="88" t="s">
        <v>429</v>
      </c>
    </row>
    <row r="48" spans="1:14" ht="15" customHeight="1" x14ac:dyDescent="0.25">
      <c r="B48" s="44" t="s">
        <v>257</v>
      </c>
      <c r="C48" s="125" t="s">
        <v>209</v>
      </c>
      <c r="D48" s="139" t="s">
        <v>206</v>
      </c>
      <c r="E48" s="131" t="s">
        <v>178</v>
      </c>
      <c r="F48" s="140">
        <v>43332</v>
      </c>
      <c r="G48" s="170" t="s">
        <v>219</v>
      </c>
      <c r="H48" s="256" t="s">
        <v>279</v>
      </c>
      <c r="I48" s="256"/>
      <c r="J48" s="170" t="s">
        <v>226</v>
      </c>
      <c r="K48" s="254">
        <v>0</v>
      </c>
      <c r="L48" s="169" t="s">
        <v>262</v>
      </c>
      <c r="M48" s="251" t="s">
        <v>550</v>
      </c>
      <c r="N48" s="88" t="s">
        <v>429</v>
      </c>
    </row>
    <row r="49" spans="1:15" ht="30" x14ac:dyDescent="0.25">
      <c r="B49" s="44" t="s">
        <v>258</v>
      </c>
      <c r="C49" s="125" t="s">
        <v>248</v>
      </c>
      <c r="D49" s="139" t="s">
        <v>207</v>
      </c>
      <c r="E49" s="131" t="s">
        <v>178</v>
      </c>
      <c r="F49" s="140">
        <v>43332</v>
      </c>
      <c r="G49" s="170" t="s">
        <v>219</v>
      </c>
      <c r="H49" s="256"/>
      <c r="I49" s="256"/>
      <c r="J49" s="170" t="s">
        <v>226</v>
      </c>
      <c r="K49" s="254"/>
      <c r="L49" s="169" t="s">
        <v>262</v>
      </c>
      <c r="M49" s="251"/>
      <c r="N49" s="88" t="s">
        <v>429</v>
      </c>
    </row>
    <row r="50" spans="1:15" x14ac:dyDescent="0.25">
      <c r="B50" s="44" t="s">
        <v>259</v>
      </c>
      <c r="C50" s="125" t="s">
        <v>209</v>
      </c>
      <c r="D50" s="139" t="s">
        <v>206</v>
      </c>
      <c r="E50" s="131" t="s">
        <v>178</v>
      </c>
      <c r="F50" s="140">
        <v>43332</v>
      </c>
      <c r="G50" s="170" t="s">
        <v>184</v>
      </c>
      <c r="H50" s="256"/>
      <c r="I50" s="256"/>
      <c r="J50" s="170" t="s">
        <v>283</v>
      </c>
      <c r="K50" s="174">
        <v>0</v>
      </c>
      <c r="L50" s="169" t="s">
        <v>262</v>
      </c>
      <c r="N50" s="88" t="s">
        <v>429</v>
      </c>
    </row>
    <row r="51" spans="1:15" x14ac:dyDescent="0.25">
      <c r="B51" s="44" t="s">
        <v>260</v>
      </c>
      <c r="C51" s="125" t="s">
        <v>248</v>
      </c>
      <c r="D51" s="139" t="s">
        <v>206</v>
      </c>
      <c r="E51" s="131" t="s">
        <v>178</v>
      </c>
      <c r="F51" s="140">
        <v>43332</v>
      </c>
      <c r="G51" s="170" t="s">
        <v>184</v>
      </c>
      <c r="H51" s="256"/>
      <c r="I51" s="256"/>
      <c r="J51" s="170" t="s">
        <v>283</v>
      </c>
      <c r="K51" s="174">
        <v>0</v>
      </c>
      <c r="L51" s="169" t="s">
        <v>262</v>
      </c>
      <c r="N51" s="88" t="s">
        <v>429</v>
      </c>
    </row>
    <row r="52" spans="1:15" s="10" customFormat="1" ht="30" customHeight="1" x14ac:dyDescent="0.25">
      <c r="A52" s="217"/>
      <c r="B52" s="252" t="s">
        <v>275</v>
      </c>
      <c r="C52" s="217" t="s">
        <v>248</v>
      </c>
      <c r="D52" s="247" t="s">
        <v>206</v>
      </c>
      <c r="E52" s="247" t="s">
        <v>276</v>
      </c>
      <c r="F52" s="253">
        <v>43335</v>
      </c>
      <c r="G52" s="170" t="s">
        <v>180</v>
      </c>
      <c r="H52" s="256" t="s">
        <v>430</v>
      </c>
      <c r="I52" s="253"/>
      <c r="J52" s="170" t="s">
        <v>256</v>
      </c>
      <c r="K52" s="174">
        <v>0</v>
      </c>
      <c r="L52" s="169" t="s">
        <v>262</v>
      </c>
      <c r="M52" s="251" t="s">
        <v>550</v>
      </c>
      <c r="N52" s="88" t="s">
        <v>429</v>
      </c>
    </row>
    <row r="53" spans="1:15" s="10" customFormat="1" x14ac:dyDescent="0.25">
      <c r="A53" s="217"/>
      <c r="B53" s="252"/>
      <c r="C53" s="217"/>
      <c r="D53" s="247"/>
      <c r="E53" s="247"/>
      <c r="F53" s="253"/>
      <c r="G53" s="170" t="s">
        <v>184</v>
      </c>
      <c r="H53" s="253"/>
      <c r="I53" s="253"/>
      <c r="J53" s="170" t="s">
        <v>256</v>
      </c>
      <c r="K53" s="174">
        <v>0</v>
      </c>
      <c r="L53" s="169" t="s">
        <v>262</v>
      </c>
      <c r="M53" s="251"/>
      <c r="N53" s="88" t="s">
        <v>429</v>
      </c>
    </row>
    <row r="54" spans="1:15" s="10" customFormat="1" x14ac:dyDescent="0.25">
      <c r="A54" s="217"/>
      <c r="B54" s="252"/>
      <c r="C54" s="217"/>
      <c r="D54" s="247"/>
      <c r="E54" s="247"/>
      <c r="F54" s="253"/>
      <c r="G54" s="170" t="s">
        <v>228</v>
      </c>
      <c r="H54" s="253"/>
      <c r="I54" s="253"/>
      <c r="J54" s="170" t="s">
        <v>256</v>
      </c>
      <c r="K54" s="174">
        <v>0</v>
      </c>
      <c r="L54" s="169" t="s">
        <v>262</v>
      </c>
      <c r="M54" s="251"/>
      <c r="N54" s="88" t="s">
        <v>429</v>
      </c>
    </row>
    <row r="55" spans="1:15" ht="45" x14ac:dyDescent="0.25">
      <c r="B55" s="44" t="s">
        <v>261</v>
      </c>
      <c r="C55" s="125" t="s">
        <v>209</v>
      </c>
      <c r="D55" s="139" t="s">
        <v>204</v>
      </c>
      <c r="E55" s="131" t="s">
        <v>178</v>
      </c>
      <c r="F55" s="140">
        <v>43334</v>
      </c>
      <c r="G55" s="170" t="s">
        <v>184</v>
      </c>
      <c r="H55" s="173">
        <v>43332</v>
      </c>
      <c r="I55" s="173">
        <v>43336</v>
      </c>
      <c r="J55" s="217" t="s">
        <v>241</v>
      </c>
      <c r="K55" s="250">
        <v>4</v>
      </c>
      <c r="L55" s="169" t="s">
        <v>19</v>
      </c>
    </row>
    <row r="56" spans="1:15" ht="30" x14ac:dyDescent="0.25">
      <c r="B56" s="44" t="s">
        <v>265</v>
      </c>
      <c r="C56" s="125" t="s">
        <v>208</v>
      </c>
      <c r="D56" s="139" t="s">
        <v>206</v>
      </c>
      <c r="E56" s="131" t="s">
        <v>185</v>
      </c>
      <c r="F56" s="141">
        <v>43301</v>
      </c>
      <c r="G56" s="170" t="s">
        <v>184</v>
      </c>
      <c r="H56" s="173">
        <v>43332</v>
      </c>
      <c r="I56" s="173">
        <v>43336</v>
      </c>
      <c r="J56" s="217"/>
      <c r="K56" s="250"/>
      <c r="L56" s="169" t="s">
        <v>274</v>
      </c>
      <c r="N56" s="88" t="s">
        <v>429</v>
      </c>
    </row>
    <row r="57" spans="1:15" s="10" customFormat="1" ht="30" customHeight="1" x14ac:dyDescent="0.25">
      <c r="A57" s="40"/>
      <c r="B57" s="252" t="s">
        <v>284</v>
      </c>
      <c r="C57" s="217" t="s">
        <v>248</v>
      </c>
      <c r="D57" s="247" t="s">
        <v>254</v>
      </c>
      <c r="E57" s="217" t="s">
        <v>178</v>
      </c>
      <c r="F57" s="253">
        <v>43335</v>
      </c>
      <c r="G57" s="170" t="s">
        <v>184</v>
      </c>
      <c r="H57" s="256" t="s">
        <v>280</v>
      </c>
      <c r="I57" s="256" t="s">
        <v>282</v>
      </c>
      <c r="J57" s="170" t="s">
        <v>281</v>
      </c>
      <c r="K57" s="174">
        <v>0</v>
      </c>
      <c r="L57" s="169" t="s">
        <v>274</v>
      </c>
      <c r="M57" s="175" t="s">
        <v>550</v>
      </c>
      <c r="N57" s="88" t="s">
        <v>429</v>
      </c>
    </row>
    <row r="58" spans="1:15" s="10" customFormat="1" ht="30" customHeight="1" x14ac:dyDescent="0.25">
      <c r="A58" s="40"/>
      <c r="B58" s="252"/>
      <c r="C58" s="217"/>
      <c r="D58" s="247"/>
      <c r="E58" s="217"/>
      <c r="F58" s="253"/>
      <c r="G58" s="170" t="s">
        <v>228</v>
      </c>
      <c r="H58" s="256"/>
      <c r="I58" s="256"/>
      <c r="J58" s="170" t="s">
        <v>281</v>
      </c>
      <c r="K58" s="174">
        <v>0</v>
      </c>
      <c r="L58" s="169" t="s">
        <v>274</v>
      </c>
      <c r="M58" s="175" t="s">
        <v>550</v>
      </c>
      <c r="N58" s="88" t="s">
        <v>429</v>
      </c>
    </row>
    <row r="59" spans="1:15" s="10" customFormat="1" x14ac:dyDescent="0.25">
      <c r="A59" s="110">
        <f>SUM(K13:K58)</f>
        <v>33</v>
      </c>
      <c r="B59" s="110" t="s">
        <v>544</v>
      </c>
      <c r="C59" s="102"/>
      <c r="D59" s="103"/>
      <c r="E59" s="102"/>
      <c r="F59" s="104"/>
      <c r="G59" s="102"/>
      <c r="H59" s="105"/>
      <c r="I59" s="105"/>
      <c r="J59" s="102"/>
      <c r="K59" s="109"/>
      <c r="L59" s="106"/>
      <c r="M59" s="107"/>
      <c r="N59" s="108"/>
    </row>
    <row r="60" spans="1:15" s="40" customFormat="1" ht="60" x14ac:dyDescent="0.25">
      <c r="B60" s="44" t="s">
        <v>266</v>
      </c>
      <c r="C60" s="125" t="s">
        <v>208</v>
      </c>
      <c r="D60" s="139" t="s">
        <v>268</v>
      </c>
      <c r="E60" s="131" t="s">
        <v>185</v>
      </c>
      <c r="F60" s="140">
        <v>43301</v>
      </c>
      <c r="G60" s="170" t="s">
        <v>184</v>
      </c>
      <c r="H60" s="173">
        <v>43341</v>
      </c>
      <c r="I60" s="173">
        <v>43341</v>
      </c>
      <c r="J60" s="170" t="s">
        <v>226</v>
      </c>
      <c r="K60" s="174">
        <v>0</v>
      </c>
      <c r="L60" s="168" t="s">
        <v>436</v>
      </c>
      <c r="M60" s="175"/>
      <c r="N60" s="88" t="s">
        <v>431</v>
      </c>
      <c r="O60" s="40" t="s">
        <v>435</v>
      </c>
    </row>
    <row r="61" spans="1:15" x14ac:dyDescent="0.25">
      <c r="B61" s="44" t="s">
        <v>267</v>
      </c>
      <c r="C61" s="125" t="s">
        <v>209</v>
      </c>
      <c r="D61" s="139"/>
      <c r="E61" s="131"/>
      <c r="F61" s="131"/>
      <c r="G61" s="170" t="s">
        <v>184</v>
      </c>
      <c r="H61" s="173">
        <v>43335</v>
      </c>
      <c r="I61" s="173" t="s">
        <v>19</v>
      </c>
      <c r="L61" s="169" t="s">
        <v>19</v>
      </c>
    </row>
    <row r="62" spans="1:15" x14ac:dyDescent="0.25">
      <c r="B62" s="44" t="s">
        <v>269</v>
      </c>
      <c r="C62" s="125" t="s">
        <v>248</v>
      </c>
      <c r="D62" s="139" t="s">
        <v>206</v>
      </c>
      <c r="E62" s="131" t="s">
        <v>178</v>
      </c>
      <c r="F62" s="140">
        <v>43346</v>
      </c>
      <c r="G62" s="170" t="s">
        <v>184</v>
      </c>
      <c r="H62" s="173">
        <v>43346</v>
      </c>
      <c r="I62" s="173">
        <v>43346</v>
      </c>
      <c r="J62" s="170" t="s">
        <v>273</v>
      </c>
      <c r="K62" s="174">
        <v>0</v>
      </c>
      <c r="L62" s="169" t="s">
        <v>274</v>
      </c>
      <c r="M62" s="175" t="s">
        <v>550</v>
      </c>
      <c r="N62" s="88" t="s">
        <v>431</v>
      </c>
    </row>
    <row r="63" spans="1:15" s="10" customFormat="1" ht="30" x14ac:dyDescent="0.25">
      <c r="A63" s="40"/>
      <c r="B63" s="44" t="s">
        <v>437</v>
      </c>
      <c r="C63" s="125" t="s">
        <v>208</v>
      </c>
      <c r="D63" s="139" t="s">
        <v>271</v>
      </c>
      <c r="E63" s="131" t="s">
        <v>272</v>
      </c>
      <c r="F63" s="140">
        <v>43327</v>
      </c>
      <c r="G63" s="170" t="s">
        <v>180</v>
      </c>
      <c r="H63" s="173">
        <v>43346</v>
      </c>
      <c r="I63" s="173">
        <v>43353</v>
      </c>
      <c r="J63" s="170" t="s">
        <v>438</v>
      </c>
      <c r="K63" s="174">
        <v>5</v>
      </c>
      <c r="L63" s="90" t="s">
        <v>262</v>
      </c>
      <c r="M63" s="175"/>
      <c r="N63" s="88" t="s">
        <v>431</v>
      </c>
    </row>
    <row r="64" spans="1:15" x14ac:dyDescent="0.25">
      <c r="A64" s="217"/>
      <c r="B64" s="252" t="s">
        <v>270</v>
      </c>
      <c r="C64" s="217" t="s">
        <v>208</v>
      </c>
      <c r="D64" s="247" t="s">
        <v>271</v>
      </c>
      <c r="E64" s="217" t="s">
        <v>272</v>
      </c>
      <c r="F64" s="248">
        <v>43327</v>
      </c>
      <c r="G64" s="170" t="s">
        <v>184</v>
      </c>
      <c r="H64" s="173">
        <v>43346</v>
      </c>
      <c r="I64" s="173">
        <v>43372</v>
      </c>
      <c r="J64" s="170" t="s">
        <v>423</v>
      </c>
      <c r="K64" s="174">
        <v>25</v>
      </c>
      <c r="L64" s="257" t="s">
        <v>428</v>
      </c>
      <c r="N64" s="88" t="s">
        <v>431</v>
      </c>
      <c r="O64" s="10" t="s">
        <v>424</v>
      </c>
    </row>
    <row r="65" spans="1:15" s="10" customFormat="1" x14ac:dyDescent="0.25">
      <c r="A65" s="217"/>
      <c r="B65" s="252"/>
      <c r="C65" s="217"/>
      <c r="D65" s="247"/>
      <c r="E65" s="217"/>
      <c r="F65" s="248"/>
      <c r="G65" s="170" t="s">
        <v>179</v>
      </c>
      <c r="H65" s="173">
        <v>43355</v>
      </c>
      <c r="I65" s="173">
        <v>43371</v>
      </c>
      <c r="J65" s="170" t="s">
        <v>426</v>
      </c>
      <c r="K65" s="174">
        <v>15</v>
      </c>
      <c r="L65" s="217"/>
      <c r="M65" s="175"/>
      <c r="N65" s="88" t="s">
        <v>431</v>
      </c>
    </row>
    <row r="66" spans="1:15" s="10" customFormat="1" x14ac:dyDescent="0.25">
      <c r="A66" s="217"/>
      <c r="B66" s="252"/>
      <c r="C66" s="217"/>
      <c r="D66" s="247"/>
      <c r="E66" s="217"/>
      <c r="F66" s="248"/>
      <c r="G66" s="170" t="s">
        <v>180</v>
      </c>
      <c r="H66" s="173">
        <v>43356</v>
      </c>
      <c r="I66" s="173">
        <v>43370</v>
      </c>
      <c r="J66" s="170" t="s">
        <v>427</v>
      </c>
      <c r="K66" s="174">
        <v>9</v>
      </c>
      <c r="L66" s="217"/>
      <c r="M66" s="175"/>
      <c r="N66" s="88" t="s">
        <v>431</v>
      </c>
    </row>
    <row r="67" spans="1:15" s="10" customFormat="1" x14ac:dyDescent="0.25">
      <c r="A67" s="217"/>
      <c r="B67" s="252"/>
      <c r="C67" s="217"/>
      <c r="D67" s="247"/>
      <c r="E67" s="217"/>
      <c r="F67" s="248"/>
      <c r="G67" s="170" t="s">
        <v>219</v>
      </c>
      <c r="H67" s="173">
        <v>43357</v>
      </c>
      <c r="I67" s="173">
        <v>43370</v>
      </c>
      <c r="J67" s="170" t="s">
        <v>241</v>
      </c>
      <c r="K67" s="174">
        <v>4</v>
      </c>
      <c r="L67" s="217"/>
      <c r="M67" s="175"/>
      <c r="N67" s="88" t="s">
        <v>431</v>
      </c>
      <c r="O67" s="10" t="s">
        <v>425</v>
      </c>
    </row>
    <row r="68" spans="1:15" s="10" customFormat="1" x14ac:dyDescent="0.25">
      <c r="A68" s="217"/>
      <c r="B68" s="252" t="s">
        <v>309</v>
      </c>
      <c r="C68" s="217" t="s">
        <v>248</v>
      </c>
      <c r="D68" s="247" t="s">
        <v>206</v>
      </c>
      <c r="E68" s="217" t="s">
        <v>178</v>
      </c>
      <c r="F68" s="248">
        <v>43355</v>
      </c>
      <c r="G68" s="170" t="s">
        <v>184</v>
      </c>
      <c r="H68" s="173">
        <v>43355</v>
      </c>
      <c r="I68" s="173">
        <v>43355</v>
      </c>
      <c r="J68" s="170" t="s">
        <v>273</v>
      </c>
      <c r="K68" s="174">
        <v>0</v>
      </c>
      <c r="L68" s="217" t="s">
        <v>255</v>
      </c>
      <c r="M68" s="247" t="s">
        <v>550</v>
      </c>
      <c r="N68" s="88" t="s">
        <v>431</v>
      </c>
    </row>
    <row r="69" spans="1:15" s="10" customFormat="1" x14ac:dyDescent="0.25">
      <c r="A69" s="217"/>
      <c r="B69" s="252"/>
      <c r="C69" s="217"/>
      <c r="D69" s="247"/>
      <c r="E69" s="217"/>
      <c r="F69" s="248"/>
      <c r="G69" s="170" t="s">
        <v>179</v>
      </c>
      <c r="H69" s="173">
        <v>43355</v>
      </c>
      <c r="I69" s="173">
        <v>43355</v>
      </c>
      <c r="J69" s="170" t="s">
        <v>273</v>
      </c>
      <c r="K69" s="174">
        <v>0</v>
      </c>
      <c r="L69" s="217"/>
      <c r="M69" s="247"/>
      <c r="N69" s="88" t="s">
        <v>431</v>
      </c>
    </row>
    <row r="70" spans="1:15" s="10" customFormat="1" x14ac:dyDescent="0.25">
      <c r="A70" s="217"/>
      <c r="B70" s="252"/>
      <c r="C70" s="217"/>
      <c r="D70" s="247"/>
      <c r="E70" s="217"/>
      <c r="F70" s="248"/>
      <c r="G70" s="170" t="s">
        <v>219</v>
      </c>
      <c r="H70" s="173">
        <v>43355</v>
      </c>
      <c r="I70" s="173">
        <v>43355</v>
      </c>
      <c r="J70" s="170" t="s">
        <v>283</v>
      </c>
      <c r="K70" s="174">
        <v>0</v>
      </c>
      <c r="L70" s="217"/>
      <c r="M70" s="247"/>
      <c r="N70" s="88" t="s">
        <v>431</v>
      </c>
    </row>
    <row r="71" spans="1:15" s="10" customFormat="1" x14ac:dyDescent="0.25">
      <c r="A71" s="217"/>
      <c r="B71" s="252"/>
      <c r="C71" s="217"/>
      <c r="D71" s="247"/>
      <c r="E71" s="217"/>
      <c r="F71" s="248"/>
      <c r="G71" s="170" t="s">
        <v>180</v>
      </c>
      <c r="H71" s="173">
        <v>43355</v>
      </c>
      <c r="I71" s="173">
        <v>43355</v>
      </c>
      <c r="J71" s="170" t="s">
        <v>273</v>
      </c>
      <c r="K71" s="174">
        <v>0</v>
      </c>
      <c r="L71" s="217"/>
      <c r="M71" s="247"/>
      <c r="N71" s="88" t="s">
        <v>431</v>
      </c>
    </row>
    <row r="72" spans="1:15" s="10" customFormat="1" ht="17.25" customHeight="1" x14ac:dyDescent="0.25">
      <c r="A72" s="217"/>
      <c r="B72" s="252" t="s">
        <v>310</v>
      </c>
      <c r="C72" s="217" t="s">
        <v>209</v>
      </c>
      <c r="D72" s="247" t="s">
        <v>311</v>
      </c>
      <c r="E72" s="217" t="s">
        <v>178</v>
      </c>
      <c r="F72" s="248">
        <v>43360</v>
      </c>
      <c r="G72" s="170" t="s">
        <v>180</v>
      </c>
      <c r="H72" s="173">
        <v>43360</v>
      </c>
      <c r="I72" s="173">
        <v>43361</v>
      </c>
      <c r="J72" s="170" t="s">
        <v>332</v>
      </c>
      <c r="K72" s="174">
        <v>0</v>
      </c>
      <c r="L72" s="163" t="s">
        <v>255</v>
      </c>
      <c r="M72" s="247" t="s">
        <v>550</v>
      </c>
      <c r="N72" s="88" t="s">
        <v>431</v>
      </c>
    </row>
    <row r="73" spans="1:15" s="10" customFormat="1" x14ac:dyDescent="0.25">
      <c r="A73" s="217"/>
      <c r="B73" s="252"/>
      <c r="C73" s="217"/>
      <c r="D73" s="247"/>
      <c r="E73" s="217"/>
      <c r="F73" s="248"/>
      <c r="G73" s="170" t="s">
        <v>219</v>
      </c>
      <c r="H73" s="173">
        <v>43361</v>
      </c>
      <c r="I73" s="173">
        <v>43361</v>
      </c>
      <c r="J73" s="170" t="s">
        <v>183</v>
      </c>
      <c r="K73" s="174">
        <v>0</v>
      </c>
      <c r="L73" s="163" t="s">
        <v>255</v>
      </c>
      <c r="M73" s="247"/>
      <c r="N73" s="88" t="s">
        <v>431</v>
      </c>
    </row>
    <row r="74" spans="1:15" s="10" customFormat="1" ht="30" x14ac:dyDescent="0.25">
      <c r="A74" s="125"/>
      <c r="B74" s="78" t="s">
        <v>333</v>
      </c>
      <c r="C74" s="125" t="s">
        <v>209</v>
      </c>
      <c r="D74" s="139" t="s">
        <v>207</v>
      </c>
      <c r="E74" s="131" t="s">
        <v>178</v>
      </c>
      <c r="F74" s="140">
        <v>43361</v>
      </c>
      <c r="G74" s="170" t="s">
        <v>219</v>
      </c>
      <c r="H74" s="173">
        <v>43362</v>
      </c>
      <c r="I74" s="173">
        <v>43367</v>
      </c>
      <c r="J74" s="170" t="s">
        <v>196</v>
      </c>
      <c r="K74" s="174">
        <v>0</v>
      </c>
      <c r="L74" s="163" t="s">
        <v>255</v>
      </c>
      <c r="M74" s="175" t="s">
        <v>550</v>
      </c>
      <c r="N74" s="88" t="s">
        <v>431</v>
      </c>
    </row>
    <row r="75" spans="1:15" s="10" customFormat="1" ht="30" x14ac:dyDescent="0.25">
      <c r="A75" s="125"/>
      <c r="B75" s="89" t="s">
        <v>432</v>
      </c>
      <c r="C75" s="125" t="s">
        <v>208</v>
      </c>
      <c r="D75" s="139" t="s">
        <v>206</v>
      </c>
      <c r="E75" s="131" t="s">
        <v>178</v>
      </c>
      <c r="F75" s="140">
        <v>43364</v>
      </c>
      <c r="G75" s="170" t="s">
        <v>179</v>
      </c>
      <c r="H75" s="253">
        <v>43365</v>
      </c>
      <c r="I75" s="253">
        <v>43365</v>
      </c>
      <c r="J75" s="217" t="s">
        <v>183</v>
      </c>
      <c r="K75" s="254">
        <v>0</v>
      </c>
      <c r="L75" s="217" t="s">
        <v>262</v>
      </c>
      <c r="M75" s="175"/>
      <c r="N75" s="217" t="s">
        <v>431</v>
      </c>
    </row>
    <row r="76" spans="1:15" s="10" customFormat="1" ht="30" x14ac:dyDescent="0.25">
      <c r="A76" s="125"/>
      <c r="B76" s="89" t="s">
        <v>433</v>
      </c>
      <c r="C76" s="125" t="s">
        <v>208</v>
      </c>
      <c r="D76" s="139" t="s">
        <v>206</v>
      </c>
      <c r="E76" s="131" t="s">
        <v>178</v>
      </c>
      <c r="F76" s="140">
        <v>43364</v>
      </c>
      <c r="G76" s="170" t="s">
        <v>179</v>
      </c>
      <c r="H76" s="253"/>
      <c r="I76" s="253"/>
      <c r="J76" s="217"/>
      <c r="K76" s="254"/>
      <c r="L76" s="217"/>
      <c r="M76" s="175"/>
      <c r="N76" s="217"/>
    </row>
    <row r="77" spans="1:15" s="10" customFormat="1" x14ac:dyDescent="0.25">
      <c r="A77" s="110">
        <f>SUM(K60:K76)</f>
        <v>58</v>
      </c>
      <c r="B77" s="110" t="s">
        <v>545</v>
      </c>
      <c r="C77" s="102"/>
      <c r="D77" s="103"/>
      <c r="E77" s="102"/>
      <c r="F77" s="111"/>
      <c r="G77" s="102"/>
      <c r="H77" s="104"/>
      <c r="I77" s="104"/>
      <c r="J77" s="102"/>
      <c r="K77" s="109"/>
      <c r="L77" s="102"/>
      <c r="M77" s="103"/>
      <c r="N77" s="102"/>
    </row>
    <row r="78" spans="1:15" s="25" customFormat="1" x14ac:dyDescent="0.25">
      <c r="A78" s="129"/>
      <c r="B78" s="239" t="s">
        <v>493</v>
      </c>
      <c r="C78" s="217" t="s">
        <v>208</v>
      </c>
      <c r="D78" s="229" t="s">
        <v>518</v>
      </c>
      <c r="E78" s="240" t="s">
        <v>178</v>
      </c>
      <c r="F78" s="241" t="s">
        <v>519</v>
      </c>
      <c r="G78" s="172" t="s">
        <v>184</v>
      </c>
      <c r="H78" s="115" t="s">
        <v>489</v>
      </c>
      <c r="I78" s="115" t="s">
        <v>494</v>
      </c>
      <c r="J78" s="172" t="s">
        <v>438</v>
      </c>
      <c r="K78" s="116">
        <v>5</v>
      </c>
      <c r="L78" s="217" t="s">
        <v>262</v>
      </c>
      <c r="M78" s="124">
        <f>K78+K80+K82</f>
        <v>20</v>
      </c>
      <c r="N78" s="240" t="s">
        <v>484</v>
      </c>
    </row>
    <row r="79" spans="1:15" s="25" customFormat="1" ht="45" customHeight="1" x14ac:dyDescent="0.25">
      <c r="A79" s="129"/>
      <c r="B79" s="239"/>
      <c r="C79" s="217"/>
      <c r="D79" s="229"/>
      <c r="E79" s="240"/>
      <c r="F79" s="241"/>
      <c r="G79" s="172" t="s">
        <v>179</v>
      </c>
      <c r="H79" s="115" t="s">
        <v>495</v>
      </c>
      <c r="I79" s="115" t="s">
        <v>494</v>
      </c>
      <c r="J79" s="172" t="s">
        <v>196</v>
      </c>
      <c r="K79" s="116">
        <v>3</v>
      </c>
      <c r="L79" s="217"/>
      <c r="M79" s="124">
        <f>K79+K81+K95+K99</f>
        <v>11</v>
      </c>
      <c r="N79" s="240"/>
    </row>
    <row r="80" spans="1:15" s="25" customFormat="1" ht="45" customHeight="1" x14ac:dyDescent="0.25">
      <c r="A80" s="129"/>
      <c r="B80" s="239" t="s">
        <v>496</v>
      </c>
      <c r="C80" s="217" t="s">
        <v>208</v>
      </c>
      <c r="D80" s="229" t="s">
        <v>518</v>
      </c>
      <c r="E80" s="240" t="s">
        <v>178</v>
      </c>
      <c r="F80" s="241" t="s">
        <v>519</v>
      </c>
      <c r="G80" s="172" t="s">
        <v>184</v>
      </c>
      <c r="H80" s="115" t="s">
        <v>497</v>
      </c>
      <c r="I80" s="115" t="s">
        <v>498</v>
      </c>
      <c r="J80" s="172" t="s">
        <v>491</v>
      </c>
      <c r="K80" s="116">
        <v>6</v>
      </c>
      <c r="L80" s="217" t="s">
        <v>262</v>
      </c>
      <c r="M80" s="171"/>
      <c r="N80" s="240" t="s">
        <v>484</v>
      </c>
    </row>
    <row r="81" spans="1:14" s="25" customFormat="1" ht="37.5" customHeight="1" x14ac:dyDescent="0.25">
      <c r="A81" s="129"/>
      <c r="B81" s="239"/>
      <c r="C81" s="217"/>
      <c r="D81" s="229"/>
      <c r="E81" s="240"/>
      <c r="F81" s="241"/>
      <c r="G81" s="172" t="s">
        <v>179</v>
      </c>
      <c r="H81" s="115" t="s">
        <v>499</v>
      </c>
      <c r="I81" s="115" t="s">
        <v>499</v>
      </c>
      <c r="J81" s="172" t="s">
        <v>183</v>
      </c>
      <c r="K81" s="116">
        <v>1</v>
      </c>
      <c r="L81" s="217"/>
      <c r="M81" s="171"/>
      <c r="N81" s="240"/>
    </row>
    <row r="82" spans="1:14" s="25" customFormat="1" ht="15" customHeight="1" x14ac:dyDescent="0.25">
      <c r="A82" s="129"/>
      <c r="B82" s="119" t="s">
        <v>517</v>
      </c>
      <c r="C82" s="125" t="s">
        <v>208</v>
      </c>
      <c r="D82" s="135" t="s">
        <v>206</v>
      </c>
      <c r="E82" s="137" t="s">
        <v>178</v>
      </c>
      <c r="F82" s="138" t="s">
        <v>515</v>
      </c>
      <c r="G82" s="172" t="s">
        <v>184</v>
      </c>
      <c r="H82" s="115" t="s">
        <v>514</v>
      </c>
      <c r="I82" s="115" t="s">
        <v>520</v>
      </c>
      <c r="J82" s="172" t="s">
        <v>427</v>
      </c>
      <c r="K82" s="116">
        <v>9</v>
      </c>
      <c r="L82" s="166"/>
      <c r="M82" s="171"/>
      <c r="N82" s="120"/>
    </row>
    <row r="83" spans="1:14" s="25" customFormat="1" ht="15" customHeight="1" x14ac:dyDescent="0.25">
      <c r="A83" s="129"/>
      <c r="B83" s="239" t="s">
        <v>503</v>
      </c>
      <c r="C83" s="217" t="s">
        <v>208</v>
      </c>
      <c r="D83" s="229" t="s">
        <v>204</v>
      </c>
      <c r="E83" s="240" t="s">
        <v>504</v>
      </c>
      <c r="F83" s="241" t="s">
        <v>515</v>
      </c>
      <c r="G83" s="172" t="s">
        <v>180</v>
      </c>
      <c r="H83" s="115" t="s">
        <v>505</v>
      </c>
      <c r="I83" s="115" t="s">
        <v>513</v>
      </c>
      <c r="J83" s="172" t="s">
        <v>196</v>
      </c>
      <c r="K83" s="116">
        <v>2.5</v>
      </c>
      <c r="L83" s="217" t="s">
        <v>274</v>
      </c>
      <c r="M83" s="124">
        <f>K83+K91</f>
        <v>5.5</v>
      </c>
      <c r="N83" s="240" t="s">
        <v>484</v>
      </c>
    </row>
    <row r="84" spans="1:14" s="25" customFormat="1" ht="15" customHeight="1" x14ac:dyDescent="0.25">
      <c r="A84" s="129"/>
      <c r="B84" s="239"/>
      <c r="C84" s="217"/>
      <c r="D84" s="229"/>
      <c r="E84" s="240"/>
      <c r="F84" s="241"/>
      <c r="G84" s="172" t="s">
        <v>501</v>
      </c>
      <c r="H84" s="115" t="s">
        <v>511</v>
      </c>
      <c r="I84" s="115" t="s">
        <v>512</v>
      </c>
      <c r="J84" s="172" t="s">
        <v>196</v>
      </c>
      <c r="K84" s="116">
        <v>3</v>
      </c>
      <c r="L84" s="217" t="s">
        <v>274</v>
      </c>
      <c r="M84" s="124">
        <f>K84+K92</f>
        <v>11</v>
      </c>
      <c r="N84" s="240"/>
    </row>
    <row r="85" spans="1:14" s="25" customFormat="1" x14ac:dyDescent="0.25">
      <c r="A85" s="129"/>
      <c r="B85" s="239" t="s">
        <v>488</v>
      </c>
      <c r="C85" s="240" t="s">
        <v>208</v>
      </c>
      <c r="D85" s="229" t="s">
        <v>526</v>
      </c>
      <c r="E85" s="240" t="s">
        <v>178</v>
      </c>
      <c r="F85" s="241" t="s">
        <v>519</v>
      </c>
      <c r="G85" s="172" t="s">
        <v>181</v>
      </c>
      <c r="H85" s="115">
        <v>43360</v>
      </c>
      <c r="I85" s="115">
        <v>43365</v>
      </c>
      <c r="J85" s="172" t="s">
        <v>491</v>
      </c>
      <c r="K85" s="116">
        <v>6</v>
      </c>
      <c r="L85" s="166"/>
      <c r="M85" s="124">
        <f>K85+K87+K89+K94+K101</f>
        <v>20</v>
      </c>
      <c r="N85" s="117"/>
    </row>
    <row r="86" spans="1:14" s="25" customFormat="1" x14ac:dyDescent="0.25">
      <c r="A86" s="129"/>
      <c r="B86" s="239"/>
      <c r="C86" s="240"/>
      <c r="D86" s="229"/>
      <c r="E86" s="240"/>
      <c r="F86" s="241"/>
      <c r="G86" s="172" t="s">
        <v>486</v>
      </c>
      <c r="H86" s="115">
        <v>43360</v>
      </c>
      <c r="I86" s="115">
        <v>43365</v>
      </c>
      <c r="J86" s="172" t="s">
        <v>491</v>
      </c>
      <c r="K86" s="116">
        <v>6</v>
      </c>
      <c r="L86" s="166"/>
      <c r="M86" s="124">
        <f>K86+K98+K97</f>
        <v>14</v>
      </c>
      <c r="N86" s="117"/>
    </row>
    <row r="87" spans="1:14" s="25" customFormat="1" x14ac:dyDescent="0.25">
      <c r="A87" s="129"/>
      <c r="B87" s="239" t="s">
        <v>487</v>
      </c>
      <c r="C87" s="217" t="s">
        <v>208</v>
      </c>
      <c r="D87" s="229" t="s">
        <v>526</v>
      </c>
      <c r="E87" s="240"/>
      <c r="F87" s="241" t="s">
        <v>519</v>
      </c>
      <c r="G87" s="172" t="s">
        <v>181</v>
      </c>
      <c r="H87" s="115">
        <v>43367</v>
      </c>
      <c r="I87" s="115" t="s">
        <v>528</v>
      </c>
      <c r="J87" s="172" t="s">
        <v>182</v>
      </c>
      <c r="K87" s="116">
        <v>2</v>
      </c>
      <c r="L87" s="166"/>
      <c r="M87" s="171"/>
      <c r="N87" s="117"/>
    </row>
    <row r="88" spans="1:14" s="25" customFormat="1" x14ac:dyDescent="0.25">
      <c r="A88" s="129"/>
      <c r="B88" s="239"/>
      <c r="C88" s="217"/>
      <c r="D88" s="229"/>
      <c r="E88" s="240"/>
      <c r="F88" s="241"/>
      <c r="G88" s="172" t="s">
        <v>527</v>
      </c>
      <c r="H88" s="115" t="s">
        <v>528</v>
      </c>
      <c r="I88" s="115" t="s">
        <v>528</v>
      </c>
      <c r="J88" s="172" t="s">
        <v>196</v>
      </c>
      <c r="K88" s="116">
        <v>3</v>
      </c>
      <c r="L88" s="166"/>
      <c r="M88" s="124">
        <f>K88+K90+K96</f>
        <v>11</v>
      </c>
      <c r="N88" s="122"/>
    </row>
    <row r="89" spans="1:14" s="25" customFormat="1" ht="30" customHeight="1" x14ac:dyDescent="0.25">
      <c r="A89" s="129"/>
      <c r="B89" s="229" t="s">
        <v>492</v>
      </c>
      <c r="C89" s="217" t="s">
        <v>208</v>
      </c>
      <c r="D89" s="229"/>
      <c r="E89" s="240"/>
      <c r="F89" s="241" t="s">
        <v>519</v>
      </c>
      <c r="G89" s="172" t="s">
        <v>181</v>
      </c>
      <c r="H89" s="115" t="s">
        <v>489</v>
      </c>
      <c r="I89" s="115" t="s">
        <v>490</v>
      </c>
      <c r="J89" s="172" t="s">
        <v>491</v>
      </c>
      <c r="K89" s="116">
        <v>6</v>
      </c>
      <c r="L89" s="166"/>
      <c r="M89" s="171"/>
      <c r="N89" s="117"/>
    </row>
    <row r="90" spans="1:14" s="25" customFormat="1" x14ac:dyDescent="0.25">
      <c r="A90" s="129"/>
      <c r="B90" s="229"/>
      <c r="C90" s="217"/>
      <c r="D90" s="229"/>
      <c r="E90" s="240"/>
      <c r="F90" s="241"/>
      <c r="G90" s="172" t="s">
        <v>527</v>
      </c>
      <c r="H90" s="115" t="s">
        <v>489</v>
      </c>
      <c r="I90" s="115" t="s">
        <v>498</v>
      </c>
      <c r="J90" s="172" t="s">
        <v>438</v>
      </c>
      <c r="K90" s="116">
        <v>5</v>
      </c>
      <c r="L90" s="166"/>
      <c r="M90" s="171"/>
      <c r="N90" s="122"/>
    </row>
    <row r="91" spans="1:14" s="25" customFormat="1" ht="15" customHeight="1" x14ac:dyDescent="0.25">
      <c r="A91" s="129"/>
      <c r="B91" s="239" t="s">
        <v>500</v>
      </c>
      <c r="C91" s="217"/>
      <c r="D91" s="229"/>
      <c r="E91" s="240"/>
      <c r="F91" s="241" t="s">
        <v>519</v>
      </c>
      <c r="G91" s="172" t="s">
        <v>180</v>
      </c>
      <c r="H91" s="115" t="s">
        <v>502</v>
      </c>
      <c r="I91" s="115" t="s">
        <v>506</v>
      </c>
      <c r="J91" s="172" t="s">
        <v>196</v>
      </c>
      <c r="K91" s="116">
        <v>3</v>
      </c>
      <c r="L91" s="166"/>
      <c r="M91" s="171"/>
      <c r="N91" s="117"/>
    </row>
    <row r="92" spans="1:14" s="25" customFormat="1" ht="15" customHeight="1" x14ac:dyDescent="0.25">
      <c r="A92" s="129"/>
      <c r="B92" s="239"/>
      <c r="C92" s="217"/>
      <c r="D92" s="229"/>
      <c r="E92" s="240"/>
      <c r="F92" s="241"/>
      <c r="G92" s="172" t="s">
        <v>501</v>
      </c>
      <c r="H92" s="115" t="s">
        <v>502</v>
      </c>
      <c r="I92" s="115" t="s">
        <v>509</v>
      </c>
      <c r="J92" s="172" t="s">
        <v>507</v>
      </c>
      <c r="K92" s="116">
        <v>8</v>
      </c>
      <c r="L92" s="166"/>
      <c r="M92" s="171"/>
      <c r="N92" s="118"/>
    </row>
    <row r="93" spans="1:14" s="25" customFormat="1" ht="15" customHeight="1" x14ac:dyDescent="0.25">
      <c r="A93" s="129"/>
      <c r="B93" s="239"/>
      <c r="C93" s="217"/>
      <c r="D93" s="229"/>
      <c r="E93" s="240"/>
      <c r="F93" s="241"/>
      <c r="G93" s="172" t="s">
        <v>485</v>
      </c>
      <c r="H93" s="115" t="s">
        <v>502</v>
      </c>
      <c r="I93" s="115" t="s">
        <v>512</v>
      </c>
      <c r="J93" s="172" t="s">
        <v>507</v>
      </c>
      <c r="K93" s="116">
        <v>8</v>
      </c>
      <c r="L93" s="166"/>
      <c r="M93" s="171"/>
      <c r="N93" s="118"/>
    </row>
    <row r="94" spans="1:14" s="25" customFormat="1" ht="15" customHeight="1" x14ac:dyDescent="0.25">
      <c r="A94" s="129"/>
      <c r="B94" s="239" t="s">
        <v>531</v>
      </c>
      <c r="C94" s="240" t="s">
        <v>208</v>
      </c>
      <c r="D94" s="229"/>
      <c r="E94" s="240"/>
      <c r="F94" s="241" t="s">
        <v>519</v>
      </c>
      <c r="G94" s="172" t="s">
        <v>181</v>
      </c>
      <c r="H94" s="115" t="s">
        <v>502</v>
      </c>
      <c r="I94" s="115" t="s">
        <v>509</v>
      </c>
      <c r="J94" s="172" t="s">
        <v>438</v>
      </c>
      <c r="K94" s="116">
        <v>5</v>
      </c>
      <c r="L94" s="166"/>
      <c r="M94" s="171"/>
      <c r="N94" s="118"/>
    </row>
    <row r="95" spans="1:14" s="25" customFormat="1" ht="15" customHeight="1" x14ac:dyDescent="0.25">
      <c r="A95" s="129"/>
      <c r="B95" s="239"/>
      <c r="C95" s="240"/>
      <c r="D95" s="229"/>
      <c r="E95" s="240"/>
      <c r="F95" s="241"/>
      <c r="G95" s="172" t="s">
        <v>179</v>
      </c>
      <c r="H95" s="115" t="s">
        <v>502</v>
      </c>
      <c r="I95" s="115" t="s">
        <v>508</v>
      </c>
      <c r="J95" s="172" t="s">
        <v>510</v>
      </c>
      <c r="K95" s="116">
        <v>7</v>
      </c>
      <c r="L95" s="166"/>
      <c r="M95" s="171"/>
      <c r="N95" s="118"/>
    </row>
    <row r="96" spans="1:14" s="25" customFormat="1" ht="15" customHeight="1" x14ac:dyDescent="0.25">
      <c r="A96" s="129"/>
      <c r="B96" s="239"/>
      <c r="C96" s="240"/>
      <c r="D96" s="229"/>
      <c r="E96" s="240"/>
      <c r="F96" s="241"/>
      <c r="G96" s="172" t="s">
        <v>527</v>
      </c>
      <c r="H96" s="115" t="s">
        <v>502</v>
      </c>
      <c r="I96" s="115" t="s">
        <v>509</v>
      </c>
      <c r="J96" s="172" t="s">
        <v>196</v>
      </c>
      <c r="K96" s="116">
        <v>3</v>
      </c>
      <c r="L96" s="166"/>
      <c r="M96" s="171"/>
      <c r="N96" s="122"/>
    </row>
    <row r="97" spans="1:15" s="25" customFormat="1" ht="15" customHeight="1" x14ac:dyDescent="0.25">
      <c r="A97" s="129"/>
      <c r="B97" s="121" t="s">
        <v>524</v>
      </c>
      <c r="C97" s="125" t="s">
        <v>208</v>
      </c>
      <c r="D97" s="135"/>
      <c r="E97" s="137"/>
      <c r="F97" s="138"/>
      <c r="G97" s="172" t="s">
        <v>228</v>
      </c>
      <c r="H97" s="115" t="s">
        <v>514</v>
      </c>
      <c r="I97" s="115" t="s">
        <v>523</v>
      </c>
      <c r="J97" s="172" t="s">
        <v>196</v>
      </c>
      <c r="K97" s="116">
        <v>3</v>
      </c>
      <c r="L97" s="166"/>
      <c r="M97" s="171"/>
      <c r="N97" s="122"/>
    </row>
    <row r="98" spans="1:15" s="25" customFormat="1" ht="15" customHeight="1" x14ac:dyDescent="0.25">
      <c r="A98" s="129"/>
      <c r="B98" s="239" t="s">
        <v>529</v>
      </c>
      <c r="C98" s="240" t="s">
        <v>208</v>
      </c>
      <c r="D98" s="229"/>
      <c r="E98" s="240"/>
      <c r="F98" s="241" t="s">
        <v>519</v>
      </c>
      <c r="G98" s="172" t="s">
        <v>228</v>
      </c>
      <c r="H98" s="115" t="s">
        <v>530</v>
      </c>
      <c r="I98" s="115" t="s">
        <v>511</v>
      </c>
      <c r="J98" s="172" t="s">
        <v>438</v>
      </c>
      <c r="K98" s="116">
        <v>5</v>
      </c>
      <c r="L98" s="166"/>
      <c r="M98" s="171"/>
      <c r="N98" s="122"/>
    </row>
    <row r="99" spans="1:15" s="25" customFormat="1" ht="15" customHeight="1" x14ac:dyDescent="0.25">
      <c r="A99" s="129"/>
      <c r="B99" s="239"/>
      <c r="C99" s="240"/>
      <c r="D99" s="229"/>
      <c r="E99" s="240"/>
      <c r="F99" s="241"/>
      <c r="G99" s="172"/>
      <c r="H99" s="115"/>
      <c r="I99" s="115"/>
      <c r="J99" s="172"/>
      <c r="K99" s="116"/>
      <c r="L99" s="166"/>
      <c r="M99" s="171"/>
      <c r="N99" s="122"/>
    </row>
    <row r="100" spans="1:15" s="25" customFormat="1" ht="15" customHeight="1" x14ac:dyDescent="0.25">
      <c r="A100" s="129"/>
      <c r="B100" s="121" t="s">
        <v>521</v>
      </c>
      <c r="C100" s="125" t="s">
        <v>208</v>
      </c>
      <c r="D100" s="135"/>
      <c r="E100" s="137"/>
      <c r="F100" s="138" t="s">
        <v>519</v>
      </c>
      <c r="G100" s="172" t="s">
        <v>522</v>
      </c>
      <c r="H100" s="115" t="s">
        <v>514</v>
      </c>
      <c r="I100" s="115" t="s">
        <v>523</v>
      </c>
      <c r="J100" s="172" t="s">
        <v>438</v>
      </c>
      <c r="K100" s="116">
        <v>5</v>
      </c>
      <c r="L100" s="166"/>
      <c r="M100" s="124">
        <f>K100</f>
        <v>5</v>
      </c>
      <c r="N100" s="122"/>
    </row>
    <row r="101" spans="1:15" s="25" customFormat="1" ht="15" customHeight="1" x14ac:dyDescent="0.25">
      <c r="A101" s="129"/>
      <c r="B101" s="119" t="s">
        <v>525</v>
      </c>
      <c r="C101" s="125" t="s">
        <v>208</v>
      </c>
      <c r="D101" s="135" t="s">
        <v>206</v>
      </c>
      <c r="E101" s="137" t="s">
        <v>185</v>
      </c>
      <c r="F101" s="138">
        <v>43373</v>
      </c>
      <c r="G101" s="172" t="s">
        <v>181</v>
      </c>
      <c r="H101" s="115" t="s">
        <v>512</v>
      </c>
      <c r="I101" s="115" t="s">
        <v>512</v>
      </c>
      <c r="J101" s="172" t="s">
        <v>183</v>
      </c>
      <c r="K101" s="116">
        <v>1</v>
      </c>
      <c r="L101" s="166"/>
      <c r="M101" s="171"/>
      <c r="N101" s="120"/>
    </row>
    <row r="102" spans="1:15" s="101" customFormat="1" ht="17.25" customHeight="1" x14ac:dyDescent="0.25">
      <c r="A102" s="110">
        <f>SUM(K78:K101)</f>
        <v>105.5</v>
      </c>
      <c r="B102" s="110" t="s">
        <v>546</v>
      </c>
      <c r="C102" s="103"/>
      <c r="D102" s="103"/>
      <c r="E102" s="103"/>
      <c r="F102" s="103"/>
      <c r="G102" s="103"/>
      <c r="H102" s="103"/>
      <c r="I102" s="103"/>
      <c r="J102" s="103"/>
      <c r="K102" s="103"/>
      <c r="L102" s="103"/>
      <c r="M102" s="103"/>
    </row>
    <row r="103" spans="1:15" s="123" customFormat="1" ht="17.25" customHeight="1" x14ac:dyDescent="0.25">
      <c r="A103" s="130" t="s">
        <v>532</v>
      </c>
      <c r="B103" s="123" t="s">
        <v>566</v>
      </c>
      <c r="C103" s="125" t="s">
        <v>208</v>
      </c>
      <c r="D103" s="135" t="s">
        <v>206</v>
      </c>
      <c r="E103" s="135" t="s">
        <v>185</v>
      </c>
      <c r="F103" s="135" t="s">
        <v>534</v>
      </c>
      <c r="G103" s="171" t="s">
        <v>184</v>
      </c>
      <c r="H103" s="171" t="s">
        <v>533</v>
      </c>
      <c r="I103" s="180">
        <v>43406</v>
      </c>
      <c r="J103" s="171" t="s">
        <v>438</v>
      </c>
      <c r="K103" s="171">
        <v>5</v>
      </c>
      <c r="L103" s="165"/>
      <c r="M103" s="171"/>
      <c r="O103" s="184"/>
    </row>
    <row r="104" spans="1:15" s="10" customFormat="1" ht="30" x14ac:dyDescent="0.25">
      <c r="A104" s="130" t="s">
        <v>537</v>
      </c>
      <c r="B104" s="44" t="s">
        <v>212</v>
      </c>
      <c r="C104" s="125" t="s">
        <v>208</v>
      </c>
      <c r="D104" s="139" t="s">
        <v>177</v>
      </c>
      <c r="E104" s="131" t="s">
        <v>185</v>
      </c>
      <c r="F104" s="138">
        <v>43301</v>
      </c>
      <c r="G104" s="170" t="s">
        <v>181</v>
      </c>
      <c r="H104" s="173">
        <v>43405</v>
      </c>
      <c r="I104" s="173">
        <v>43406</v>
      </c>
      <c r="J104" s="170" t="s">
        <v>182</v>
      </c>
      <c r="K104" s="116">
        <v>2</v>
      </c>
      <c r="L104" s="91" t="s">
        <v>19</v>
      </c>
      <c r="M104" s="175"/>
      <c r="O104" s="10">
        <f>SUMIF(A103:A123,"W",K103:K123)</f>
        <v>19</v>
      </c>
    </row>
    <row r="105" spans="1:15" s="123" customFormat="1" ht="17.25" customHeight="1" x14ac:dyDescent="0.25">
      <c r="A105" s="130" t="s">
        <v>532</v>
      </c>
      <c r="B105" s="123" t="s">
        <v>558</v>
      </c>
      <c r="C105" s="125" t="s">
        <v>208</v>
      </c>
      <c r="D105" s="135" t="s">
        <v>206</v>
      </c>
      <c r="E105" s="135" t="s">
        <v>178</v>
      </c>
      <c r="F105" s="136">
        <v>43409</v>
      </c>
      <c r="G105" s="171" t="s">
        <v>184</v>
      </c>
      <c r="H105" s="180">
        <v>43409</v>
      </c>
      <c r="I105" s="180">
        <v>43411</v>
      </c>
      <c r="J105" s="171" t="s">
        <v>196</v>
      </c>
      <c r="K105" s="171">
        <v>3</v>
      </c>
      <c r="L105" s="165"/>
      <c r="M105" s="171"/>
      <c r="O105" s="184">
        <f>SUMIF(A103:A123,"M",K103:K123)</f>
        <v>27</v>
      </c>
    </row>
    <row r="106" spans="1:15" s="123" customFormat="1" ht="32.25" customHeight="1" x14ac:dyDescent="0.25">
      <c r="A106" s="130" t="s">
        <v>532</v>
      </c>
      <c r="B106" s="123" t="s">
        <v>535</v>
      </c>
      <c r="C106" s="125" t="s">
        <v>208</v>
      </c>
      <c r="D106" s="135" t="s">
        <v>177</v>
      </c>
      <c r="E106" s="135" t="s">
        <v>178</v>
      </c>
      <c r="F106" s="136" t="s">
        <v>519</v>
      </c>
      <c r="G106" s="171" t="s">
        <v>184</v>
      </c>
      <c r="H106" s="180">
        <v>43413</v>
      </c>
      <c r="I106" s="180">
        <v>43413</v>
      </c>
      <c r="J106" s="171" t="s">
        <v>183</v>
      </c>
      <c r="K106" s="171">
        <v>1</v>
      </c>
      <c r="L106" s="165"/>
      <c r="M106" s="171"/>
      <c r="O106" s="184">
        <f>O104+O105</f>
        <v>46</v>
      </c>
    </row>
    <row r="107" spans="1:15" s="126" customFormat="1" ht="32.25" customHeight="1" x14ac:dyDescent="0.25">
      <c r="A107" s="130" t="s">
        <v>532</v>
      </c>
      <c r="B107" s="126" t="s">
        <v>542</v>
      </c>
      <c r="C107" s="125" t="s">
        <v>208</v>
      </c>
      <c r="D107" s="135" t="s">
        <v>206</v>
      </c>
      <c r="E107" s="135" t="s">
        <v>178</v>
      </c>
      <c r="F107" s="136">
        <v>43419</v>
      </c>
      <c r="G107" s="171" t="s">
        <v>184</v>
      </c>
      <c r="H107" s="180">
        <v>43418</v>
      </c>
      <c r="I107" s="180">
        <v>43419</v>
      </c>
      <c r="J107" s="171" t="s">
        <v>182</v>
      </c>
      <c r="K107" s="171">
        <v>2</v>
      </c>
      <c r="L107" s="165"/>
      <c r="M107" s="171"/>
      <c r="O107" s="184"/>
    </row>
    <row r="108" spans="1:15" s="126" customFormat="1" ht="32.25" customHeight="1" x14ac:dyDescent="0.25">
      <c r="A108" s="130" t="s">
        <v>532</v>
      </c>
      <c r="B108" s="126" t="s">
        <v>557</v>
      </c>
      <c r="C108" s="125" t="s">
        <v>209</v>
      </c>
      <c r="D108" s="135" t="s">
        <v>19</v>
      </c>
      <c r="E108" s="135" t="s">
        <v>19</v>
      </c>
      <c r="F108" s="136" t="s">
        <v>19</v>
      </c>
      <c r="G108" s="171" t="s">
        <v>184</v>
      </c>
      <c r="H108" s="142" t="s">
        <v>548</v>
      </c>
      <c r="I108" s="142" t="s">
        <v>549</v>
      </c>
      <c r="J108" s="171" t="s">
        <v>241</v>
      </c>
      <c r="K108" s="171">
        <v>4</v>
      </c>
      <c r="L108" s="165"/>
      <c r="M108" s="171" t="s">
        <v>550</v>
      </c>
      <c r="O108" s="184"/>
    </row>
    <row r="109" spans="1:15" s="123" customFormat="1" ht="32.25" customHeight="1" x14ac:dyDescent="0.25">
      <c r="A109" s="130" t="s">
        <v>537</v>
      </c>
      <c r="B109" s="123" t="s">
        <v>536</v>
      </c>
      <c r="C109" s="125" t="s">
        <v>208</v>
      </c>
      <c r="D109" s="135" t="s">
        <v>177</v>
      </c>
      <c r="E109" s="135" t="s">
        <v>185</v>
      </c>
      <c r="F109" s="136">
        <v>43409</v>
      </c>
      <c r="G109" s="171" t="s">
        <v>179</v>
      </c>
      <c r="H109" s="180">
        <v>43416</v>
      </c>
      <c r="I109" s="180">
        <v>43417</v>
      </c>
      <c r="J109" s="171" t="s">
        <v>182</v>
      </c>
      <c r="K109" s="171">
        <v>2</v>
      </c>
      <c r="L109" s="165"/>
      <c r="M109" s="171"/>
      <c r="O109" s="184"/>
    </row>
    <row r="110" spans="1:15" s="123" customFormat="1" ht="32.25" customHeight="1" x14ac:dyDescent="0.25">
      <c r="A110" s="130" t="s">
        <v>537</v>
      </c>
      <c r="B110" s="123" t="s">
        <v>553</v>
      </c>
      <c r="C110" s="125" t="s">
        <v>208</v>
      </c>
      <c r="D110" s="135" t="s">
        <v>206</v>
      </c>
      <c r="E110" s="135" t="s">
        <v>185</v>
      </c>
      <c r="F110" s="136" t="s">
        <v>534</v>
      </c>
      <c r="G110" s="171" t="s">
        <v>179</v>
      </c>
      <c r="H110" s="180">
        <v>43405</v>
      </c>
      <c r="I110" s="180">
        <v>43413</v>
      </c>
      <c r="J110" s="171" t="s">
        <v>196</v>
      </c>
      <c r="K110" s="171">
        <v>3</v>
      </c>
      <c r="L110" s="165"/>
      <c r="M110" s="171"/>
      <c r="O110" s="184"/>
    </row>
    <row r="111" spans="1:15" s="123" customFormat="1" ht="15" customHeight="1" x14ac:dyDescent="0.25">
      <c r="A111" s="238" t="s">
        <v>532</v>
      </c>
      <c r="B111" s="239" t="s">
        <v>538</v>
      </c>
      <c r="C111" s="217" t="s">
        <v>208</v>
      </c>
      <c r="D111" s="229" t="s">
        <v>177</v>
      </c>
      <c r="E111" s="229" t="s">
        <v>178</v>
      </c>
      <c r="F111" s="230" t="s">
        <v>519</v>
      </c>
      <c r="G111" s="171" t="s">
        <v>180</v>
      </c>
      <c r="H111" s="180" t="s">
        <v>540</v>
      </c>
      <c r="I111" s="180">
        <v>43413</v>
      </c>
      <c r="J111" s="171" t="s">
        <v>491</v>
      </c>
      <c r="K111" s="171">
        <v>6</v>
      </c>
      <c r="L111" s="217" t="s">
        <v>274</v>
      </c>
      <c r="M111" s="171"/>
      <c r="O111" s="184"/>
    </row>
    <row r="112" spans="1:15" s="123" customFormat="1" ht="15" customHeight="1" x14ac:dyDescent="0.25">
      <c r="A112" s="238"/>
      <c r="B112" s="239"/>
      <c r="C112" s="217"/>
      <c r="D112" s="229"/>
      <c r="E112" s="229"/>
      <c r="F112" s="230"/>
      <c r="G112" s="171" t="s">
        <v>501</v>
      </c>
      <c r="H112" s="180">
        <v>43409</v>
      </c>
      <c r="I112" s="180">
        <v>43418</v>
      </c>
      <c r="J112" s="171" t="s">
        <v>196</v>
      </c>
      <c r="K112" s="171">
        <v>3</v>
      </c>
      <c r="L112" s="217" t="s">
        <v>274</v>
      </c>
      <c r="M112" s="171"/>
      <c r="O112" s="184"/>
    </row>
    <row r="113" spans="1:14" s="126" customFormat="1" ht="15" customHeight="1" x14ac:dyDescent="0.25">
      <c r="A113" s="130" t="s">
        <v>532</v>
      </c>
      <c r="B113" s="126" t="s">
        <v>541</v>
      </c>
      <c r="C113" s="125" t="s">
        <v>208</v>
      </c>
      <c r="D113" s="135" t="s">
        <v>206</v>
      </c>
      <c r="E113" s="135" t="s">
        <v>178</v>
      </c>
      <c r="F113" s="136">
        <v>43420</v>
      </c>
      <c r="G113" s="171" t="s">
        <v>485</v>
      </c>
      <c r="H113" s="180">
        <v>43420</v>
      </c>
      <c r="I113" s="180">
        <v>43420</v>
      </c>
      <c r="J113" s="171" t="s">
        <v>183</v>
      </c>
      <c r="K113" s="171">
        <v>1</v>
      </c>
      <c r="L113" s="165"/>
      <c r="M113" s="171"/>
    </row>
    <row r="114" spans="1:14" s="126" customFormat="1" ht="15" customHeight="1" x14ac:dyDescent="0.25">
      <c r="A114" s="238" t="s">
        <v>537</v>
      </c>
      <c r="B114" s="239" t="s">
        <v>539</v>
      </c>
      <c r="C114" s="217" t="s">
        <v>208</v>
      </c>
      <c r="D114" s="229" t="s">
        <v>177</v>
      </c>
      <c r="E114" s="229" t="s">
        <v>185</v>
      </c>
      <c r="F114" s="230">
        <v>43409</v>
      </c>
      <c r="G114" s="171" t="s">
        <v>501</v>
      </c>
      <c r="H114" s="180">
        <v>43423</v>
      </c>
      <c r="I114" s="180">
        <v>43430</v>
      </c>
      <c r="J114" s="171" t="s">
        <v>507</v>
      </c>
      <c r="K114" s="171">
        <v>8</v>
      </c>
      <c r="L114" s="91" t="s">
        <v>19</v>
      </c>
      <c r="M114" s="171"/>
    </row>
    <row r="115" spans="1:14" s="123" customFormat="1" ht="15" customHeight="1" x14ac:dyDescent="0.25">
      <c r="A115" s="238"/>
      <c r="B115" s="239"/>
      <c r="C115" s="217"/>
      <c r="D115" s="229"/>
      <c r="E115" s="229"/>
      <c r="F115" s="230"/>
      <c r="G115" s="171" t="s">
        <v>485</v>
      </c>
      <c r="H115" s="180">
        <v>43423</v>
      </c>
      <c r="I115" s="180">
        <v>43428</v>
      </c>
      <c r="J115" s="171" t="s">
        <v>510</v>
      </c>
      <c r="K115" s="171">
        <v>7</v>
      </c>
      <c r="L115" s="91" t="s">
        <v>19</v>
      </c>
      <c r="M115" s="171"/>
    </row>
    <row r="116" spans="1:14" s="134" customFormat="1" ht="15" customHeight="1" x14ac:dyDescent="0.25">
      <c r="A116" s="132"/>
      <c r="C116" s="131"/>
      <c r="D116" s="135"/>
      <c r="E116" s="135"/>
      <c r="F116" s="136"/>
      <c r="G116" s="171" t="s">
        <v>180</v>
      </c>
      <c r="H116" s="180">
        <v>43423</v>
      </c>
      <c r="I116" s="180">
        <v>43428</v>
      </c>
      <c r="J116" s="171" t="s">
        <v>510</v>
      </c>
      <c r="K116" s="171">
        <v>7</v>
      </c>
      <c r="L116" s="91"/>
      <c r="M116" s="171"/>
    </row>
    <row r="117" spans="1:14" s="134" customFormat="1" ht="15" customHeight="1" x14ac:dyDescent="0.25">
      <c r="A117" s="246" t="s">
        <v>537</v>
      </c>
      <c r="B117" s="242" t="s">
        <v>547</v>
      </c>
      <c r="C117" s="245"/>
      <c r="D117" s="243" t="s">
        <v>177</v>
      </c>
      <c r="E117" s="243" t="s">
        <v>185</v>
      </c>
      <c r="F117" s="244">
        <v>43409</v>
      </c>
      <c r="G117" s="181" t="s">
        <v>486</v>
      </c>
      <c r="H117" s="182">
        <v>43429</v>
      </c>
      <c r="I117" s="182">
        <v>43433</v>
      </c>
      <c r="J117" s="181" t="s">
        <v>438</v>
      </c>
      <c r="K117" s="181"/>
      <c r="L117" s="91"/>
      <c r="M117" s="171"/>
    </row>
    <row r="118" spans="1:14" s="134" customFormat="1" ht="15" customHeight="1" x14ac:dyDescent="0.25">
      <c r="A118" s="246"/>
      <c r="B118" s="242"/>
      <c r="C118" s="245"/>
      <c r="D118" s="243"/>
      <c r="E118" s="243"/>
      <c r="F118" s="244"/>
      <c r="G118" s="181" t="s">
        <v>522</v>
      </c>
      <c r="H118" s="182">
        <v>43429</v>
      </c>
      <c r="I118" s="182">
        <v>43433</v>
      </c>
      <c r="J118" s="181" t="s">
        <v>438</v>
      </c>
      <c r="K118" s="181"/>
      <c r="L118" s="91"/>
      <c r="M118" s="171"/>
    </row>
    <row r="119" spans="1:14" s="134" customFormat="1" ht="95.25" customHeight="1" x14ac:dyDescent="0.25">
      <c r="A119" s="132" t="s">
        <v>532</v>
      </c>
      <c r="B119" s="134" t="s">
        <v>559</v>
      </c>
      <c r="C119" s="131" t="s">
        <v>209</v>
      </c>
      <c r="D119" s="135" t="s">
        <v>177</v>
      </c>
      <c r="E119" s="135" t="s">
        <v>178</v>
      </c>
      <c r="F119" s="145">
        <v>43405</v>
      </c>
      <c r="G119" s="171" t="s">
        <v>184</v>
      </c>
      <c r="H119" s="180">
        <v>43428</v>
      </c>
      <c r="I119" s="180">
        <v>43433</v>
      </c>
      <c r="J119" s="171" t="s">
        <v>438</v>
      </c>
      <c r="K119" s="171">
        <v>5</v>
      </c>
      <c r="L119" s="91"/>
      <c r="M119" s="171"/>
    </row>
    <row r="120" spans="1:14" s="134" customFormat="1" ht="15" customHeight="1" x14ac:dyDescent="0.25">
      <c r="A120" s="132" t="s">
        <v>537</v>
      </c>
      <c r="B120" s="134" t="s">
        <v>551</v>
      </c>
      <c r="C120" s="217" t="s">
        <v>248</v>
      </c>
      <c r="D120" s="229" t="s">
        <v>560</v>
      </c>
      <c r="E120" s="229" t="s">
        <v>185</v>
      </c>
      <c r="F120" s="230">
        <v>43431</v>
      </c>
      <c r="G120" s="229" t="s">
        <v>179</v>
      </c>
      <c r="H120" s="230">
        <v>43431</v>
      </c>
      <c r="I120" s="230">
        <v>43432</v>
      </c>
      <c r="J120" s="229" t="s">
        <v>182</v>
      </c>
      <c r="K120" s="229">
        <v>2</v>
      </c>
      <c r="L120" s="91"/>
      <c r="M120" s="171"/>
    </row>
    <row r="121" spans="1:14" s="134" customFormat="1" ht="15" customHeight="1" x14ac:dyDescent="0.25">
      <c r="A121" s="132" t="s">
        <v>537</v>
      </c>
      <c r="B121" s="134" t="s">
        <v>552</v>
      </c>
      <c r="C121" s="217"/>
      <c r="D121" s="229"/>
      <c r="E121" s="229"/>
      <c r="F121" s="230"/>
      <c r="G121" s="229"/>
      <c r="H121" s="230"/>
      <c r="I121" s="230"/>
      <c r="J121" s="229"/>
      <c r="K121" s="229"/>
      <c r="L121" s="91"/>
      <c r="M121" s="171"/>
    </row>
    <row r="122" spans="1:14" s="134" customFormat="1" ht="44.25" customHeight="1" x14ac:dyDescent="0.25">
      <c r="A122" s="132" t="s">
        <v>537</v>
      </c>
      <c r="B122" s="134" t="s">
        <v>555</v>
      </c>
      <c r="C122" s="217"/>
      <c r="D122" s="229"/>
      <c r="E122" s="229"/>
      <c r="F122" s="230"/>
      <c r="G122" s="229" t="s">
        <v>556</v>
      </c>
      <c r="H122" s="230"/>
      <c r="I122" s="230"/>
      <c r="J122" s="229" t="s">
        <v>182</v>
      </c>
      <c r="K122" s="229">
        <v>2</v>
      </c>
      <c r="L122" s="91"/>
      <c r="M122" s="171"/>
    </row>
    <row r="123" spans="1:14" s="134" customFormat="1" ht="30" customHeight="1" x14ac:dyDescent="0.25">
      <c r="A123" s="132" t="s">
        <v>537</v>
      </c>
      <c r="B123" s="134" t="s">
        <v>554</v>
      </c>
      <c r="C123" s="217"/>
      <c r="D123" s="229"/>
      <c r="E123" s="229"/>
      <c r="F123" s="230"/>
      <c r="G123" s="229"/>
      <c r="H123" s="230"/>
      <c r="I123" s="230"/>
      <c r="J123" s="229"/>
      <c r="K123" s="229"/>
      <c r="L123" s="91"/>
      <c r="M123" s="171"/>
    </row>
    <row r="124" spans="1:14" s="10" customFormat="1" x14ac:dyDescent="0.25">
      <c r="A124" s="110">
        <f>SUM(K103:K123)</f>
        <v>63</v>
      </c>
      <c r="B124" s="110" t="s">
        <v>573</v>
      </c>
      <c r="C124" s="101"/>
      <c r="D124" s="103"/>
      <c r="E124" s="103"/>
      <c r="F124" s="103"/>
      <c r="G124" s="103"/>
      <c r="H124" s="103"/>
      <c r="I124" s="103"/>
      <c r="J124" s="103"/>
      <c r="K124" s="103"/>
      <c r="L124" s="103"/>
      <c r="M124" s="103"/>
      <c r="N124" s="101"/>
    </row>
    <row r="125" spans="1:14" s="144" customFormat="1" x14ac:dyDescent="0.25">
      <c r="A125" s="231" t="s">
        <v>537</v>
      </c>
      <c r="B125" s="234" t="s">
        <v>578</v>
      </c>
      <c r="C125" s="234" t="s">
        <v>208</v>
      </c>
      <c r="D125" s="234" t="s">
        <v>311</v>
      </c>
      <c r="E125" s="234" t="s">
        <v>178</v>
      </c>
      <c r="F125" s="233">
        <v>43405</v>
      </c>
      <c r="G125" s="183" t="s">
        <v>501</v>
      </c>
      <c r="H125" s="183" t="s">
        <v>567</v>
      </c>
      <c r="I125" s="183" t="s">
        <v>577</v>
      </c>
      <c r="J125" s="183" t="s">
        <v>510</v>
      </c>
      <c r="K125" s="183">
        <v>7</v>
      </c>
      <c r="L125" s="164"/>
      <c r="M125" s="183"/>
      <c r="N125" s="143"/>
    </row>
    <row r="126" spans="1:14" s="144" customFormat="1" x14ac:dyDescent="0.25">
      <c r="A126" s="231"/>
      <c r="B126" s="234"/>
      <c r="C126" s="234"/>
      <c r="D126" s="234"/>
      <c r="E126" s="234"/>
      <c r="F126" s="233"/>
      <c r="G126" s="183" t="s">
        <v>180</v>
      </c>
      <c r="H126" s="183" t="s">
        <v>577</v>
      </c>
      <c r="I126" s="183" t="s">
        <v>577</v>
      </c>
      <c r="J126" s="183" t="s">
        <v>183</v>
      </c>
      <c r="K126" s="183">
        <v>1</v>
      </c>
      <c r="L126" s="164"/>
      <c r="M126" s="183"/>
      <c r="N126" s="149"/>
    </row>
    <row r="127" spans="1:14" s="144" customFormat="1" ht="60" x14ac:dyDescent="0.25">
      <c r="A127" s="133" t="s">
        <v>537</v>
      </c>
      <c r="B127" s="143" t="s">
        <v>565</v>
      </c>
      <c r="C127" s="143" t="s">
        <v>208</v>
      </c>
      <c r="D127" s="146" t="s">
        <v>563</v>
      </c>
      <c r="E127" s="146" t="s">
        <v>178</v>
      </c>
      <c r="F127" s="145">
        <v>43405</v>
      </c>
      <c r="G127" s="183" t="s">
        <v>179</v>
      </c>
      <c r="H127" s="183" t="s">
        <v>562</v>
      </c>
      <c r="I127" s="183" t="s">
        <v>564</v>
      </c>
      <c r="J127" s="183" t="s">
        <v>182</v>
      </c>
      <c r="K127" s="183">
        <v>2</v>
      </c>
      <c r="L127" s="164"/>
      <c r="M127" s="183"/>
      <c r="N127" s="143"/>
    </row>
    <row r="128" spans="1:14" s="144" customFormat="1" ht="90" x14ac:dyDescent="0.25">
      <c r="A128" s="133" t="s">
        <v>532</v>
      </c>
      <c r="B128" s="143" t="s">
        <v>579</v>
      </c>
      <c r="C128" s="143" t="s">
        <v>208</v>
      </c>
      <c r="D128" s="146" t="s">
        <v>177</v>
      </c>
      <c r="E128" s="146" t="s">
        <v>185</v>
      </c>
      <c r="F128" s="145">
        <v>43405</v>
      </c>
      <c r="G128" s="183" t="s">
        <v>184</v>
      </c>
      <c r="H128" s="183" t="s">
        <v>567</v>
      </c>
      <c r="I128" s="183" t="s">
        <v>577</v>
      </c>
      <c r="J128" s="183" t="s">
        <v>427</v>
      </c>
      <c r="K128" s="183">
        <v>9</v>
      </c>
      <c r="L128" s="164"/>
      <c r="M128" s="183"/>
      <c r="N128" s="143"/>
    </row>
    <row r="129" spans="1:14" s="144" customFormat="1" ht="30" x14ac:dyDescent="0.25">
      <c r="A129" s="133" t="s">
        <v>532</v>
      </c>
      <c r="B129" s="143" t="s">
        <v>568</v>
      </c>
      <c r="C129" s="143" t="s">
        <v>209</v>
      </c>
      <c r="D129" s="146" t="s">
        <v>177</v>
      </c>
      <c r="E129" s="146" t="s">
        <v>178</v>
      </c>
      <c r="F129" s="145" t="s">
        <v>569</v>
      </c>
      <c r="G129" s="183" t="s">
        <v>184</v>
      </c>
      <c r="H129" s="183" t="s">
        <v>569</v>
      </c>
      <c r="I129" s="183" t="s">
        <v>569</v>
      </c>
      <c r="J129" s="183" t="s">
        <v>183</v>
      </c>
      <c r="K129" s="183">
        <v>1</v>
      </c>
      <c r="L129" s="164"/>
      <c r="M129" s="183"/>
      <c r="N129" s="143"/>
    </row>
    <row r="130" spans="1:14" s="144" customFormat="1" x14ac:dyDescent="0.25">
      <c r="A130" s="133" t="s">
        <v>537</v>
      </c>
      <c r="B130" s="143" t="s">
        <v>561</v>
      </c>
      <c r="C130" s="143" t="s">
        <v>209</v>
      </c>
      <c r="D130" s="146" t="s">
        <v>206</v>
      </c>
      <c r="E130" s="146" t="s">
        <v>178</v>
      </c>
      <c r="F130" s="146" t="s">
        <v>562</v>
      </c>
      <c r="G130" s="183" t="s">
        <v>179</v>
      </c>
      <c r="H130" s="183" t="s">
        <v>564</v>
      </c>
      <c r="I130" s="183" t="s">
        <v>564</v>
      </c>
      <c r="J130" s="183" t="s">
        <v>183</v>
      </c>
      <c r="K130" s="183">
        <v>1</v>
      </c>
      <c r="L130" s="164"/>
      <c r="M130" s="183"/>
      <c r="N130" s="143"/>
    </row>
    <row r="131" spans="1:14" s="144" customFormat="1" x14ac:dyDescent="0.25">
      <c r="A131" s="231" t="s">
        <v>537</v>
      </c>
      <c r="B131" s="236" t="s">
        <v>574</v>
      </c>
      <c r="C131" s="234" t="s">
        <v>248</v>
      </c>
      <c r="D131" s="234" t="s">
        <v>206</v>
      </c>
      <c r="E131" s="234" t="s">
        <v>178</v>
      </c>
      <c r="F131" s="233" t="s">
        <v>562</v>
      </c>
      <c r="G131" s="183" t="s">
        <v>184</v>
      </c>
      <c r="H131" s="183" t="s">
        <v>570</v>
      </c>
      <c r="I131" s="183" t="s">
        <v>570</v>
      </c>
      <c r="J131" s="183" t="s">
        <v>183</v>
      </c>
      <c r="K131" s="183">
        <v>1</v>
      </c>
      <c r="L131" s="164"/>
      <c r="M131" s="183"/>
      <c r="N131" s="143"/>
    </row>
    <row r="132" spans="1:14" s="144" customFormat="1" ht="29.25" customHeight="1" x14ac:dyDescent="0.25">
      <c r="A132" s="231"/>
      <c r="B132" s="236"/>
      <c r="C132" s="234"/>
      <c r="D132" s="234"/>
      <c r="E132" s="234"/>
      <c r="F132" s="233"/>
      <c r="G132" s="183" t="s">
        <v>486</v>
      </c>
      <c r="H132" s="183" t="s">
        <v>570</v>
      </c>
      <c r="I132" s="183" t="s">
        <v>570</v>
      </c>
      <c r="J132" s="183" t="s">
        <v>183</v>
      </c>
      <c r="K132" s="183">
        <v>1</v>
      </c>
      <c r="L132" s="164"/>
      <c r="M132" s="183"/>
      <c r="N132" s="143"/>
    </row>
    <row r="133" spans="1:14" s="144" customFormat="1" ht="30" x14ac:dyDescent="0.25">
      <c r="A133" s="133" t="s">
        <v>537</v>
      </c>
      <c r="B133" s="143" t="s">
        <v>572</v>
      </c>
      <c r="C133" s="143" t="s">
        <v>208</v>
      </c>
      <c r="D133" s="146" t="s">
        <v>177</v>
      </c>
      <c r="E133" s="146" t="s">
        <v>185</v>
      </c>
      <c r="F133" s="145">
        <v>43405</v>
      </c>
      <c r="G133" s="183" t="s">
        <v>181</v>
      </c>
      <c r="H133" s="183" t="s">
        <v>571</v>
      </c>
      <c r="I133" s="183" t="s">
        <v>575</v>
      </c>
      <c r="J133" s="183" t="s">
        <v>576</v>
      </c>
      <c r="K133" s="183">
        <v>14</v>
      </c>
      <c r="L133" s="164"/>
      <c r="M133" s="183"/>
      <c r="N133" s="143"/>
    </row>
    <row r="134" spans="1:14" s="144" customFormat="1" ht="30" x14ac:dyDescent="0.25">
      <c r="A134" s="150" t="s">
        <v>537</v>
      </c>
      <c r="B134" s="149" t="s">
        <v>580</v>
      </c>
      <c r="C134" s="149" t="s">
        <v>208</v>
      </c>
      <c r="D134" s="147" t="s">
        <v>206</v>
      </c>
      <c r="E134" s="147" t="s">
        <v>178</v>
      </c>
      <c r="F134" s="148" t="s">
        <v>581</v>
      </c>
      <c r="G134" s="183" t="s">
        <v>179</v>
      </c>
      <c r="H134" s="183" t="s">
        <v>581</v>
      </c>
      <c r="I134" s="183" t="s">
        <v>582</v>
      </c>
      <c r="J134" s="183" t="s">
        <v>182</v>
      </c>
      <c r="K134" s="183">
        <v>2</v>
      </c>
      <c r="L134" s="164"/>
      <c r="M134" s="183"/>
      <c r="N134" s="149"/>
    </row>
    <row r="135" spans="1:14" s="144" customFormat="1" ht="75" x14ac:dyDescent="0.25">
      <c r="A135" s="150" t="s">
        <v>537</v>
      </c>
      <c r="B135" s="149" t="s">
        <v>583</v>
      </c>
      <c r="C135" s="149" t="s">
        <v>208</v>
      </c>
      <c r="D135" s="147" t="s">
        <v>206</v>
      </c>
      <c r="E135" s="147" t="s">
        <v>178</v>
      </c>
      <c r="F135" s="148" t="s">
        <v>584</v>
      </c>
      <c r="G135" s="183" t="s">
        <v>179</v>
      </c>
      <c r="H135" s="183" t="s">
        <v>584</v>
      </c>
      <c r="I135" s="183" t="s">
        <v>584</v>
      </c>
      <c r="J135" s="183" t="s">
        <v>183</v>
      </c>
      <c r="K135" s="183">
        <v>1</v>
      </c>
      <c r="L135" s="164"/>
      <c r="M135" s="183"/>
      <c r="N135" s="149"/>
    </row>
    <row r="136" spans="1:14" s="144" customFormat="1" x14ac:dyDescent="0.25">
      <c r="A136" s="150" t="s">
        <v>537</v>
      </c>
      <c r="B136" s="149" t="s">
        <v>585</v>
      </c>
      <c r="C136" s="149" t="s">
        <v>209</v>
      </c>
      <c r="D136" s="147" t="s">
        <v>311</v>
      </c>
      <c r="E136" s="147" t="s">
        <v>178</v>
      </c>
      <c r="F136" s="148" t="s">
        <v>586</v>
      </c>
      <c r="G136" s="183" t="s">
        <v>180</v>
      </c>
      <c r="H136" s="183" t="s">
        <v>586</v>
      </c>
      <c r="I136" s="183" t="s">
        <v>587</v>
      </c>
      <c r="J136" s="183" t="s">
        <v>182</v>
      </c>
      <c r="K136" s="183">
        <v>2</v>
      </c>
      <c r="L136" s="164"/>
      <c r="M136" s="183"/>
      <c r="N136" s="149"/>
    </row>
    <row r="137" spans="1:14" s="144" customFormat="1" ht="30" x14ac:dyDescent="0.25">
      <c r="A137" s="150" t="s">
        <v>537</v>
      </c>
      <c r="B137" s="149" t="s">
        <v>588</v>
      </c>
      <c r="C137" s="149" t="s">
        <v>208</v>
      </c>
      <c r="D137" s="147" t="s">
        <v>207</v>
      </c>
      <c r="E137" s="147" t="s">
        <v>178</v>
      </c>
      <c r="F137" s="148" t="s">
        <v>589</v>
      </c>
      <c r="G137" s="183" t="s">
        <v>179</v>
      </c>
      <c r="H137" s="183" t="s">
        <v>589</v>
      </c>
      <c r="I137" s="183" t="s">
        <v>590</v>
      </c>
      <c r="J137" s="183" t="s">
        <v>196</v>
      </c>
      <c r="K137" s="183">
        <v>3</v>
      </c>
      <c r="L137" s="164"/>
      <c r="M137" s="183"/>
      <c r="N137" s="149"/>
    </row>
    <row r="138" spans="1:14" s="10" customFormat="1" x14ac:dyDescent="0.25">
      <c r="A138" s="110">
        <f>SUM(K125:K137)</f>
        <v>45</v>
      </c>
      <c r="B138" s="110" t="s">
        <v>591</v>
      </c>
      <c r="C138" s="101"/>
      <c r="D138" s="103"/>
      <c r="E138" s="103"/>
      <c r="F138" s="103"/>
      <c r="G138" s="103"/>
      <c r="H138" s="103"/>
      <c r="I138" s="103"/>
      <c r="J138" s="103"/>
      <c r="K138" s="103"/>
      <c r="L138" s="103"/>
      <c r="M138" s="103"/>
      <c r="N138" s="101"/>
    </row>
    <row r="139" spans="1:14" s="25" customFormat="1" ht="15" customHeight="1" x14ac:dyDescent="0.25">
      <c r="A139" s="231" t="s">
        <v>537</v>
      </c>
      <c r="B139" s="237" t="s">
        <v>592</v>
      </c>
      <c r="C139" s="229" t="s">
        <v>208</v>
      </c>
      <c r="D139" s="229" t="s">
        <v>593</v>
      </c>
      <c r="E139" s="229" t="s">
        <v>185</v>
      </c>
      <c r="F139" s="230">
        <v>43468</v>
      </c>
      <c r="G139" s="171" t="s">
        <v>179</v>
      </c>
      <c r="H139" s="180">
        <v>43468</v>
      </c>
      <c r="I139" s="180">
        <v>43473</v>
      </c>
      <c r="J139" s="171" t="s">
        <v>491</v>
      </c>
      <c r="K139" s="171">
        <v>6</v>
      </c>
      <c r="L139" s="165"/>
      <c r="M139" s="171"/>
      <c r="N139" s="151"/>
    </row>
    <row r="140" spans="1:14" s="25" customFormat="1" x14ac:dyDescent="0.25">
      <c r="A140" s="231"/>
      <c r="B140" s="237"/>
      <c r="C140" s="229"/>
      <c r="D140" s="229"/>
      <c r="E140" s="229"/>
      <c r="F140" s="230"/>
      <c r="G140" s="171" t="s">
        <v>485</v>
      </c>
      <c r="H140" s="180">
        <v>43468</v>
      </c>
      <c r="I140" s="180">
        <v>43471</v>
      </c>
      <c r="J140" s="171" t="s">
        <v>241</v>
      </c>
      <c r="K140" s="171">
        <v>4</v>
      </c>
      <c r="L140" s="165"/>
      <c r="M140" s="171"/>
      <c r="N140" s="151"/>
    </row>
    <row r="141" spans="1:14" s="25" customFormat="1" x14ac:dyDescent="0.25">
      <c r="A141" s="231"/>
      <c r="B141" s="237"/>
      <c r="C141" s="229"/>
      <c r="D141" s="229"/>
      <c r="E141" s="229"/>
      <c r="F141" s="230"/>
      <c r="G141" s="171" t="s">
        <v>501</v>
      </c>
      <c r="H141" s="180">
        <v>43468</v>
      </c>
      <c r="I141" s="180">
        <v>43471</v>
      </c>
      <c r="J141" s="171" t="s">
        <v>241</v>
      </c>
      <c r="K141" s="171">
        <v>4</v>
      </c>
      <c r="L141" s="165"/>
      <c r="M141" s="171"/>
      <c r="N141" s="151"/>
    </row>
    <row r="142" spans="1:14" s="25" customFormat="1" x14ac:dyDescent="0.25">
      <c r="A142" s="231"/>
      <c r="B142" s="237"/>
      <c r="C142" s="229"/>
      <c r="D142" s="229"/>
      <c r="E142" s="229"/>
      <c r="F142" s="230"/>
      <c r="G142" s="171" t="s">
        <v>180</v>
      </c>
      <c r="H142" s="180">
        <v>43471</v>
      </c>
      <c r="I142" s="180">
        <v>43471</v>
      </c>
      <c r="J142" s="171" t="s">
        <v>183</v>
      </c>
      <c r="K142" s="171">
        <v>1</v>
      </c>
      <c r="L142" s="165"/>
      <c r="M142" s="171"/>
      <c r="N142" s="151"/>
    </row>
    <row r="143" spans="1:14" s="25" customFormat="1" ht="60" customHeight="1" x14ac:dyDescent="0.25">
      <c r="A143" s="231" t="s">
        <v>537</v>
      </c>
      <c r="B143" s="232" t="s">
        <v>595</v>
      </c>
      <c r="C143" s="229" t="s">
        <v>208</v>
      </c>
      <c r="D143" s="229" t="s">
        <v>518</v>
      </c>
      <c r="E143" s="229" t="s">
        <v>185</v>
      </c>
      <c r="F143" s="233">
        <v>43405</v>
      </c>
      <c r="G143" s="171" t="s">
        <v>181</v>
      </c>
      <c r="H143" s="180">
        <v>43467</v>
      </c>
      <c r="I143" s="180">
        <v>43496</v>
      </c>
      <c r="J143" s="171" t="s">
        <v>594</v>
      </c>
      <c r="K143" s="171">
        <v>27</v>
      </c>
      <c r="L143" s="165"/>
      <c r="M143" s="171"/>
      <c r="N143" s="151"/>
    </row>
    <row r="144" spans="1:14" s="25" customFormat="1" ht="60" customHeight="1" x14ac:dyDescent="0.25">
      <c r="A144" s="231"/>
      <c r="B144" s="232"/>
      <c r="C144" s="229"/>
      <c r="D144" s="229"/>
      <c r="E144" s="229"/>
      <c r="F144" s="233"/>
      <c r="G144" s="171" t="s">
        <v>501</v>
      </c>
      <c r="H144" s="180">
        <v>43472</v>
      </c>
      <c r="I144" s="180">
        <v>43491</v>
      </c>
      <c r="J144" s="171" t="s">
        <v>598</v>
      </c>
      <c r="K144" s="171">
        <v>12</v>
      </c>
      <c r="L144" s="165"/>
      <c r="M144" s="171"/>
      <c r="N144" s="151"/>
    </row>
    <row r="145" spans="1:14" s="25" customFormat="1" ht="60" customHeight="1" x14ac:dyDescent="0.25">
      <c r="A145" s="231"/>
      <c r="B145" s="232"/>
      <c r="C145" s="229"/>
      <c r="D145" s="229"/>
      <c r="E145" s="229"/>
      <c r="F145" s="233"/>
      <c r="G145" s="171" t="s">
        <v>485</v>
      </c>
      <c r="H145" s="180">
        <v>43486</v>
      </c>
      <c r="I145" s="180">
        <v>43494</v>
      </c>
      <c r="J145" s="171" t="s">
        <v>602</v>
      </c>
      <c r="K145" s="171">
        <v>13</v>
      </c>
      <c r="L145" s="165"/>
      <c r="M145" s="171"/>
      <c r="N145" s="151"/>
    </row>
    <row r="146" spans="1:14" s="25" customFormat="1" ht="15" customHeight="1" x14ac:dyDescent="0.25">
      <c r="A146" s="231"/>
      <c r="B146" s="232"/>
      <c r="C146" s="229"/>
      <c r="D146" s="229"/>
      <c r="E146" s="229"/>
      <c r="F146" s="233"/>
      <c r="G146" s="171" t="s">
        <v>180</v>
      </c>
      <c r="H146" s="180">
        <v>43488</v>
      </c>
      <c r="I146" s="180">
        <v>43493</v>
      </c>
      <c r="J146" s="171" t="s">
        <v>438</v>
      </c>
      <c r="K146" s="171">
        <v>5</v>
      </c>
      <c r="L146" s="165"/>
      <c r="M146" s="171"/>
      <c r="N146" s="151"/>
    </row>
    <row r="147" spans="1:14" s="25" customFormat="1" ht="15" customHeight="1" x14ac:dyDescent="0.25">
      <c r="A147" s="231" t="s">
        <v>537</v>
      </c>
      <c r="B147" s="235" t="s">
        <v>600</v>
      </c>
      <c r="C147" s="229" t="s">
        <v>208</v>
      </c>
      <c r="D147" s="229" t="s">
        <v>518</v>
      </c>
      <c r="E147" s="229" t="s">
        <v>185</v>
      </c>
      <c r="F147" s="233">
        <v>43484</v>
      </c>
      <c r="G147" s="171" t="s">
        <v>184</v>
      </c>
      <c r="H147" s="180">
        <v>43496</v>
      </c>
      <c r="I147" s="180">
        <v>43497</v>
      </c>
      <c r="J147" s="171" t="s">
        <v>182</v>
      </c>
      <c r="K147" s="171">
        <v>2</v>
      </c>
      <c r="L147" s="165"/>
      <c r="M147" s="171"/>
      <c r="N147" s="158"/>
    </row>
    <row r="148" spans="1:14" s="25" customFormat="1" ht="15" customHeight="1" x14ac:dyDescent="0.25">
      <c r="A148" s="231"/>
      <c r="B148" s="235"/>
      <c r="C148" s="229"/>
      <c r="D148" s="229"/>
      <c r="E148" s="229"/>
      <c r="F148" s="233"/>
      <c r="G148" s="171" t="s">
        <v>179</v>
      </c>
      <c r="H148" s="180">
        <v>43496</v>
      </c>
      <c r="I148" s="180">
        <v>43497</v>
      </c>
      <c r="J148" s="171" t="s">
        <v>182</v>
      </c>
      <c r="K148" s="171">
        <v>2</v>
      </c>
      <c r="L148" s="165"/>
      <c r="M148" s="171"/>
      <c r="N148" s="158"/>
    </row>
    <row r="149" spans="1:14" s="25" customFormat="1" ht="15" customHeight="1" x14ac:dyDescent="0.25">
      <c r="A149" s="231"/>
      <c r="B149" s="235"/>
      <c r="C149" s="229"/>
      <c r="D149" s="229"/>
      <c r="E149" s="229"/>
      <c r="F149" s="233"/>
      <c r="G149" s="171" t="s">
        <v>501</v>
      </c>
      <c r="H149" s="180">
        <v>43497</v>
      </c>
      <c r="I149" s="180">
        <v>43497</v>
      </c>
      <c r="J149" s="171" t="s">
        <v>601</v>
      </c>
      <c r="K149" s="171">
        <v>1</v>
      </c>
      <c r="L149" s="165"/>
      <c r="M149" s="171"/>
      <c r="N149" s="158"/>
    </row>
    <row r="150" spans="1:14" s="25" customFormat="1" ht="15" customHeight="1" x14ac:dyDescent="0.25">
      <c r="A150" s="156" t="s">
        <v>532</v>
      </c>
      <c r="B150" s="160" t="s">
        <v>599</v>
      </c>
      <c r="C150" s="157" t="s">
        <v>209</v>
      </c>
      <c r="D150" s="157" t="s">
        <v>19</v>
      </c>
      <c r="E150" s="157" t="s">
        <v>19</v>
      </c>
      <c r="F150" s="155" t="s">
        <v>19</v>
      </c>
      <c r="G150" s="171" t="s">
        <v>184</v>
      </c>
      <c r="H150" s="180">
        <v>43493</v>
      </c>
      <c r="I150" s="180">
        <v>43495</v>
      </c>
      <c r="J150" s="171" t="s">
        <v>196</v>
      </c>
      <c r="K150" s="171">
        <v>3</v>
      </c>
      <c r="L150" s="165"/>
      <c r="M150" s="171"/>
      <c r="N150" s="158"/>
    </row>
    <row r="151" spans="1:14" s="25" customFormat="1" ht="91.5" customHeight="1" x14ac:dyDescent="0.25">
      <c r="A151" s="153" t="s">
        <v>532</v>
      </c>
      <c r="B151" s="159" t="s">
        <v>596</v>
      </c>
      <c r="C151" s="161" t="s">
        <v>208</v>
      </c>
      <c r="D151" s="152" t="s">
        <v>518</v>
      </c>
      <c r="E151" s="152" t="s">
        <v>185</v>
      </c>
      <c r="F151" s="154">
        <v>43422</v>
      </c>
      <c r="G151" s="171" t="s">
        <v>184</v>
      </c>
      <c r="H151" s="180">
        <v>43467</v>
      </c>
      <c r="I151" s="180">
        <v>43496</v>
      </c>
      <c r="J151" s="171" t="s">
        <v>594</v>
      </c>
      <c r="K151" s="171">
        <v>21</v>
      </c>
      <c r="L151" s="165"/>
      <c r="M151" s="171"/>
      <c r="N151" s="151"/>
    </row>
    <row r="152" spans="1:14" s="10" customFormat="1" x14ac:dyDescent="0.25">
      <c r="A152" s="186">
        <f>SUM(K139:K151)</f>
        <v>101</v>
      </c>
      <c r="B152" s="186" t="s">
        <v>597</v>
      </c>
      <c r="C152" s="187"/>
      <c r="D152" s="188"/>
      <c r="E152" s="188"/>
      <c r="F152" s="188"/>
      <c r="G152" s="188"/>
      <c r="H152" s="188"/>
      <c r="I152" s="188"/>
      <c r="J152" s="188"/>
      <c r="K152" s="188"/>
      <c r="L152" s="188"/>
      <c r="M152" s="188"/>
      <c r="N152" s="187"/>
    </row>
    <row r="153" spans="1:14" s="25" customFormat="1" ht="30" x14ac:dyDescent="0.25">
      <c r="A153" s="189" t="s">
        <v>532</v>
      </c>
      <c r="B153" s="196" t="s">
        <v>603</v>
      </c>
      <c r="C153" s="178" t="s">
        <v>208</v>
      </c>
      <c r="D153" s="190" t="s">
        <v>614</v>
      </c>
      <c r="E153" s="190" t="s">
        <v>185</v>
      </c>
      <c r="F153" s="191">
        <v>43497</v>
      </c>
      <c r="G153" s="190" t="s">
        <v>184</v>
      </c>
      <c r="H153" s="192">
        <v>43500</v>
      </c>
      <c r="I153" s="192">
        <v>43500</v>
      </c>
      <c r="J153" s="190" t="s">
        <v>183</v>
      </c>
      <c r="K153" s="190">
        <v>1</v>
      </c>
      <c r="L153" s="190" t="s">
        <v>274</v>
      </c>
      <c r="M153" s="190"/>
      <c r="N153" s="193"/>
    </row>
    <row r="154" spans="1:14" s="25" customFormat="1" ht="30" x14ac:dyDescent="0.25">
      <c r="A154" s="189" t="s">
        <v>532</v>
      </c>
      <c r="B154" s="196" t="s">
        <v>604</v>
      </c>
      <c r="C154" s="193" t="s">
        <v>209</v>
      </c>
      <c r="D154" s="190" t="s">
        <v>614</v>
      </c>
      <c r="E154" s="190" t="s">
        <v>185</v>
      </c>
      <c r="F154" s="192">
        <v>43501</v>
      </c>
      <c r="G154" s="190" t="s">
        <v>184</v>
      </c>
      <c r="H154" s="192">
        <v>43501</v>
      </c>
      <c r="I154" s="192">
        <v>43504</v>
      </c>
      <c r="J154" s="190" t="s">
        <v>241</v>
      </c>
      <c r="K154" s="190">
        <v>4</v>
      </c>
      <c r="L154" s="190" t="s">
        <v>66</v>
      </c>
      <c r="M154" s="190" t="s">
        <v>550</v>
      </c>
      <c r="N154" s="193"/>
    </row>
    <row r="155" spans="1:14" s="25" customFormat="1" ht="30" x14ac:dyDescent="0.25">
      <c r="A155" s="189" t="s">
        <v>532</v>
      </c>
      <c r="B155" s="196" t="s">
        <v>605</v>
      </c>
      <c r="C155" s="193" t="s">
        <v>209</v>
      </c>
      <c r="D155" s="190" t="s">
        <v>614</v>
      </c>
      <c r="E155" s="190" t="s">
        <v>178</v>
      </c>
      <c r="F155" s="194">
        <v>43507</v>
      </c>
      <c r="G155" s="190" t="s">
        <v>184</v>
      </c>
      <c r="H155" s="192">
        <v>43507</v>
      </c>
      <c r="I155" s="192">
        <v>43507</v>
      </c>
      <c r="J155" s="190" t="s">
        <v>183</v>
      </c>
      <c r="K155" s="190">
        <v>1</v>
      </c>
      <c r="L155" s="190" t="s">
        <v>66</v>
      </c>
      <c r="M155" s="190" t="s">
        <v>550</v>
      </c>
      <c r="N155" s="193"/>
    </row>
    <row r="156" spans="1:14" s="25" customFormat="1" ht="30" x14ac:dyDescent="0.25">
      <c r="A156" s="189" t="s">
        <v>532</v>
      </c>
      <c r="B156" s="196" t="s">
        <v>606</v>
      </c>
      <c r="C156" s="193" t="s">
        <v>209</v>
      </c>
      <c r="D156" s="190" t="s">
        <v>614</v>
      </c>
      <c r="E156" s="190" t="s">
        <v>178</v>
      </c>
      <c r="F156" s="192">
        <v>43508</v>
      </c>
      <c r="G156" s="223" t="s">
        <v>184</v>
      </c>
      <c r="H156" s="224">
        <v>43508</v>
      </c>
      <c r="I156" s="224">
        <v>43508</v>
      </c>
      <c r="J156" s="223" t="s">
        <v>183</v>
      </c>
      <c r="K156" s="223">
        <v>1</v>
      </c>
      <c r="L156" s="190" t="s">
        <v>66</v>
      </c>
      <c r="M156" s="190" t="s">
        <v>550</v>
      </c>
      <c r="N156" s="193"/>
    </row>
    <row r="157" spans="1:14" s="25" customFormat="1" ht="30" x14ac:dyDescent="0.25">
      <c r="A157" s="189" t="s">
        <v>532</v>
      </c>
      <c r="B157" s="196" t="s">
        <v>609</v>
      </c>
      <c r="C157" s="193" t="s">
        <v>209</v>
      </c>
      <c r="D157" s="190" t="s">
        <v>614</v>
      </c>
      <c r="E157" s="190" t="s">
        <v>178</v>
      </c>
      <c r="F157" s="192">
        <v>43508</v>
      </c>
      <c r="G157" s="223"/>
      <c r="H157" s="224"/>
      <c r="I157" s="224"/>
      <c r="J157" s="223"/>
      <c r="K157" s="223"/>
      <c r="L157" s="190" t="s">
        <v>66</v>
      </c>
      <c r="M157" s="190" t="s">
        <v>550</v>
      </c>
      <c r="N157" s="193"/>
    </row>
    <row r="158" spans="1:14" s="25" customFormat="1" ht="30" x14ac:dyDescent="0.25">
      <c r="A158" s="189" t="s">
        <v>532</v>
      </c>
      <c r="B158" s="196" t="s">
        <v>610</v>
      </c>
      <c r="C158" s="193" t="s">
        <v>209</v>
      </c>
      <c r="D158" s="190" t="s">
        <v>616</v>
      </c>
      <c r="E158" s="190" t="s">
        <v>178</v>
      </c>
      <c r="F158" s="192">
        <v>43502</v>
      </c>
      <c r="G158" s="190" t="s">
        <v>184</v>
      </c>
      <c r="H158" s="192">
        <v>43509</v>
      </c>
      <c r="I158" s="192">
        <v>43509</v>
      </c>
      <c r="J158" s="190" t="s">
        <v>183</v>
      </c>
      <c r="K158" s="190">
        <v>1</v>
      </c>
      <c r="L158" s="190" t="s">
        <v>66</v>
      </c>
      <c r="M158" s="190" t="s">
        <v>550</v>
      </c>
      <c r="N158" s="193"/>
    </row>
    <row r="159" spans="1:14" s="25" customFormat="1" ht="30" x14ac:dyDescent="0.25">
      <c r="A159" s="189" t="s">
        <v>532</v>
      </c>
      <c r="B159" s="196" t="s">
        <v>607</v>
      </c>
      <c r="C159" s="193" t="s">
        <v>208</v>
      </c>
      <c r="D159" s="190" t="s">
        <v>614</v>
      </c>
      <c r="E159" s="190" t="s">
        <v>185</v>
      </c>
      <c r="F159" s="192">
        <v>43510</v>
      </c>
      <c r="G159" s="190" t="s">
        <v>184</v>
      </c>
      <c r="H159" s="195">
        <v>43510</v>
      </c>
      <c r="I159" s="195">
        <v>43510</v>
      </c>
      <c r="J159" s="190" t="s">
        <v>183</v>
      </c>
      <c r="K159" s="190">
        <v>1</v>
      </c>
      <c r="L159" s="190" t="s">
        <v>274</v>
      </c>
      <c r="M159" s="190"/>
      <c r="N159" s="193"/>
    </row>
    <row r="160" spans="1:14" s="25" customFormat="1" x14ac:dyDescent="0.25">
      <c r="A160" s="189" t="s">
        <v>532</v>
      </c>
      <c r="B160" s="196" t="s">
        <v>608</v>
      </c>
      <c r="C160" s="193" t="s">
        <v>209</v>
      </c>
      <c r="D160" s="190" t="s">
        <v>19</v>
      </c>
      <c r="E160" s="190" t="s">
        <v>19</v>
      </c>
      <c r="F160" s="190" t="s">
        <v>19</v>
      </c>
      <c r="G160" s="190" t="s">
        <v>184</v>
      </c>
      <c r="H160" s="192">
        <v>43511</v>
      </c>
      <c r="I160" s="192">
        <v>43514</v>
      </c>
      <c r="J160" s="190" t="s">
        <v>182</v>
      </c>
      <c r="K160" s="190">
        <v>2</v>
      </c>
      <c r="L160" s="190" t="s">
        <v>66</v>
      </c>
      <c r="M160" s="190" t="s">
        <v>550</v>
      </c>
      <c r="N160" s="193"/>
    </row>
    <row r="161" spans="1:14" s="25" customFormat="1" x14ac:dyDescent="0.25">
      <c r="A161" s="189" t="s">
        <v>532</v>
      </c>
      <c r="B161" s="196" t="s">
        <v>612</v>
      </c>
      <c r="C161" s="193" t="s">
        <v>209</v>
      </c>
      <c r="D161" s="190" t="s">
        <v>19</v>
      </c>
      <c r="E161" s="190" t="s">
        <v>19</v>
      </c>
      <c r="F161" s="190" t="s">
        <v>19</v>
      </c>
      <c r="G161" s="190" t="s">
        <v>184</v>
      </c>
      <c r="H161" s="192">
        <v>43523</v>
      </c>
      <c r="I161" s="192">
        <v>43523</v>
      </c>
      <c r="J161" s="190" t="s">
        <v>183</v>
      </c>
      <c r="K161" s="190">
        <v>1</v>
      </c>
      <c r="L161" s="190" t="s">
        <v>66</v>
      </c>
      <c r="M161" s="190" t="s">
        <v>550</v>
      </c>
      <c r="N161" s="193"/>
    </row>
    <row r="162" spans="1:14" s="144" customFormat="1" ht="30" x14ac:dyDescent="0.25">
      <c r="A162" s="197" t="s">
        <v>532</v>
      </c>
      <c r="B162" s="196" t="s">
        <v>613</v>
      </c>
      <c r="C162" s="193" t="s">
        <v>248</v>
      </c>
      <c r="D162" s="190" t="s">
        <v>19</v>
      </c>
      <c r="E162" s="190" t="s">
        <v>19</v>
      </c>
      <c r="F162" s="198" t="s">
        <v>19</v>
      </c>
      <c r="G162" s="190" t="s">
        <v>184</v>
      </c>
      <c r="H162" s="192">
        <v>43524</v>
      </c>
      <c r="I162" s="192">
        <v>43524</v>
      </c>
      <c r="J162" s="190" t="s">
        <v>183</v>
      </c>
      <c r="K162" s="190">
        <v>1</v>
      </c>
      <c r="L162" s="190" t="s">
        <v>66</v>
      </c>
      <c r="M162" s="190" t="s">
        <v>550</v>
      </c>
      <c r="N162" s="193"/>
    </row>
    <row r="163" spans="1:14" s="144" customFormat="1" x14ac:dyDescent="0.25">
      <c r="A163" s="222" t="s">
        <v>532</v>
      </c>
      <c r="B163" s="227" t="s">
        <v>665</v>
      </c>
      <c r="C163" s="223" t="s">
        <v>208</v>
      </c>
      <c r="D163" s="223" t="s">
        <v>177</v>
      </c>
      <c r="E163" s="223" t="s">
        <v>185</v>
      </c>
      <c r="F163" s="228">
        <v>43495</v>
      </c>
      <c r="G163" s="190" t="s">
        <v>184</v>
      </c>
      <c r="H163" s="192">
        <v>43495</v>
      </c>
      <c r="I163" s="192">
        <v>43495</v>
      </c>
      <c r="J163" s="190" t="s">
        <v>183</v>
      </c>
      <c r="K163" s="190">
        <v>1</v>
      </c>
      <c r="L163" s="223" t="s">
        <v>66</v>
      </c>
      <c r="M163" s="190"/>
      <c r="N163" s="193"/>
    </row>
    <row r="164" spans="1:14" s="144" customFormat="1" x14ac:dyDescent="0.25">
      <c r="A164" s="222"/>
      <c r="B164" s="227"/>
      <c r="C164" s="223"/>
      <c r="D164" s="223"/>
      <c r="E164" s="223"/>
      <c r="F164" s="228"/>
      <c r="G164" s="190" t="s">
        <v>485</v>
      </c>
      <c r="H164" s="192">
        <v>43500</v>
      </c>
      <c r="I164" s="192">
        <v>43500</v>
      </c>
      <c r="J164" s="190" t="s">
        <v>183</v>
      </c>
      <c r="K164" s="190">
        <v>1</v>
      </c>
      <c r="L164" s="223"/>
      <c r="M164" s="190"/>
      <c r="N164" s="193"/>
    </row>
    <row r="165" spans="1:14" s="144" customFormat="1" ht="30" x14ac:dyDescent="0.25">
      <c r="A165" s="197" t="s">
        <v>532</v>
      </c>
      <c r="B165" s="210" t="s">
        <v>666</v>
      </c>
      <c r="C165" s="190" t="s">
        <v>669</v>
      </c>
      <c r="D165" s="190" t="s">
        <v>614</v>
      </c>
      <c r="E165" s="190" t="s">
        <v>178</v>
      </c>
      <c r="F165" s="198">
        <v>43502</v>
      </c>
      <c r="G165" s="190" t="s">
        <v>485</v>
      </c>
      <c r="H165" s="192">
        <v>43502</v>
      </c>
      <c r="I165" s="192">
        <v>43502</v>
      </c>
      <c r="J165" s="190" t="s">
        <v>183</v>
      </c>
      <c r="K165" s="190">
        <v>1</v>
      </c>
      <c r="L165" s="190" t="s">
        <v>66</v>
      </c>
      <c r="M165" s="190"/>
      <c r="N165" s="193"/>
    </row>
    <row r="166" spans="1:14" s="144" customFormat="1" x14ac:dyDescent="0.25">
      <c r="A166" s="197" t="s">
        <v>537</v>
      </c>
      <c r="B166" s="196" t="s">
        <v>615</v>
      </c>
      <c r="C166" s="193" t="s">
        <v>209</v>
      </c>
      <c r="D166" s="190" t="s">
        <v>206</v>
      </c>
      <c r="E166" s="190" t="s">
        <v>178</v>
      </c>
      <c r="F166" s="192">
        <v>43502</v>
      </c>
      <c r="G166" s="190" t="s">
        <v>179</v>
      </c>
      <c r="H166" s="192">
        <v>43503</v>
      </c>
      <c r="I166" s="192">
        <v>43503</v>
      </c>
      <c r="J166" s="190" t="s">
        <v>183</v>
      </c>
      <c r="K166" s="190">
        <v>1</v>
      </c>
      <c r="L166" s="190" t="s">
        <v>66</v>
      </c>
      <c r="M166" s="190" t="s">
        <v>550</v>
      </c>
      <c r="N166" s="193"/>
    </row>
    <row r="167" spans="1:14" s="144" customFormat="1" ht="30" x14ac:dyDescent="0.25">
      <c r="A167" s="197" t="s">
        <v>537</v>
      </c>
      <c r="B167" s="196" t="s">
        <v>617</v>
      </c>
      <c r="C167" s="193" t="s">
        <v>209</v>
      </c>
      <c r="D167" s="190" t="s">
        <v>207</v>
      </c>
      <c r="E167" s="190" t="s">
        <v>178</v>
      </c>
      <c r="F167" s="192">
        <v>43502</v>
      </c>
      <c r="G167" s="190" t="s">
        <v>179</v>
      </c>
      <c r="H167" s="192">
        <v>43503</v>
      </c>
      <c r="I167" s="192">
        <v>43503</v>
      </c>
      <c r="J167" s="190" t="s">
        <v>183</v>
      </c>
      <c r="K167" s="190">
        <v>1</v>
      </c>
      <c r="L167" s="190" t="s">
        <v>66</v>
      </c>
      <c r="M167" s="190" t="s">
        <v>550</v>
      </c>
      <c r="N167" s="193"/>
    </row>
    <row r="168" spans="1:14" s="144" customFormat="1" x14ac:dyDescent="0.25">
      <c r="A168" s="222" t="s">
        <v>537</v>
      </c>
      <c r="B168" s="227" t="s">
        <v>618</v>
      </c>
      <c r="C168" s="223" t="s">
        <v>248</v>
      </c>
      <c r="D168" s="223" t="s">
        <v>518</v>
      </c>
      <c r="E168" s="223" t="s">
        <v>185</v>
      </c>
      <c r="F168" s="228">
        <v>43496</v>
      </c>
      <c r="G168" s="190" t="s">
        <v>179</v>
      </c>
      <c r="H168" s="224">
        <v>43501</v>
      </c>
      <c r="I168" s="224">
        <v>43501</v>
      </c>
      <c r="J168" s="190" t="s">
        <v>183</v>
      </c>
      <c r="K168" s="190">
        <v>1</v>
      </c>
      <c r="L168" s="190" t="s">
        <v>66</v>
      </c>
      <c r="M168" s="190" t="s">
        <v>550</v>
      </c>
      <c r="N168" s="193"/>
    </row>
    <row r="169" spans="1:14" s="144" customFormat="1" x14ac:dyDescent="0.25">
      <c r="A169" s="222"/>
      <c r="B169" s="227"/>
      <c r="C169" s="223"/>
      <c r="D169" s="223"/>
      <c r="E169" s="223"/>
      <c r="F169" s="228"/>
      <c r="G169" s="190" t="s">
        <v>619</v>
      </c>
      <c r="H169" s="224"/>
      <c r="I169" s="224"/>
      <c r="J169" s="190" t="s">
        <v>183</v>
      </c>
      <c r="K169" s="190">
        <v>1</v>
      </c>
      <c r="L169" s="190" t="s">
        <v>66</v>
      </c>
      <c r="M169" s="190" t="s">
        <v>550</v>
      </c>
      <c r="N169" s="193"/>
    </row>
    <row r="170" spans="1:14" s="144" customFormat="1" x14ac:dyDescent="0.25">
      <c r="A170" s="222"/>
      <c r="B170" s="227"/>
      <c r="C170" s="223"/>
      <c r="D170" s="223"/>
      <c r="E170" s="223"/>
      <c r="F170" s="228"/>
      <c r="G170" s="190" t="s">
        <v>501</v>
      </c>
      <c r="H170" s="224"/>
      <c r="I170" s="224"/>
      <c r="J170" s="190" t="s">
        <v>183</v>
      </c>
      <c r="K170" s="190">
        <v>1</v>
      </c>
      <c r="L170" s="190" t="s">
        <v>66</v>
      </c>
      <c r="M170" s="190" t="s">
        <v>550</v>
      </c>
      <c r="N170" s="193"/>
    </row>
    <row r="171" spans="1:14" s="144" customFormat="1" x14ac:dyDescent="0.25">
      <c r="A171" s="222"/>
      <c r="B171" s="227"/>
      <c r="C171" s="223"/>
      <c r="D171" s="223"/>
      <c r="E171" s="223"/>
      <c r="F171" s="228"/>
      <c r="G171" s="190" t="s">
        <v>485</v>
      </c>
      <c r="H171" s="224"/>
      <c r="I171" s="224"/>
      <c r="J171" s="190" t="s">
        <v>183</v>
      </c>
      <c r="K171" s="190">
        <v>1</v>
      </c>
      <c r="L171" s="190" t="s">
        <v>66</v>
      </c>
      <c r="M171" s="190" t="s">
        <v>550</v>
      </c>
      <c r="N171" s="193"/>
    </row>
    <row r="172" spans="1:14" s="144" customFormat="1" x14ac:dyDescent="0.25">
      <c r="A172" s="222"/>
      <c r="B172" s="227"/>
      <c r="C172" s="223"/>
      <c r="D172" s="223"/>
      <c r="E172" s="223"/>
      <c r="F172" s="228"/>
      <c r="G172" s="190" t="s">
        <v>180</v>
      </c>
      <c r="H172" s="224"/>
      <c r="I172" s="224"/>
      <c r="J172" s="190" t="s">
        <v>183</v>
      </c>
      <c r="K172" s="190">
        <v>1</v>
      </c>
      <c r="L172" s="190" t="s">
        <v>66</v>
      </c>
      <c r="M172" s="190" t="s">
        <v>550</v>
      </c>
      <c r="N172" s="193"/>
    </row>
    <row r="173" spans="1:14" s="144" customFormat="1" x14ac:dyDescent="0.25">
      <c r="A173" s="197" t="s">
        <v>537</v>
      </c>
      <c r="B173" s="196" t="s">
        <v>620</v>
      </c>
      <c r="C173" s="193" t="s">
        <v>209</v>
      </c>
      <c r="D173" s="190" t="s">
        <v>206</v>
      </c>
      <c r="E173" s="190" t="s">
        <v>178</v>
      </c>
      <c r="F173" s="192">
        <v>43503</v>
      </c>
      <c r="G173" s="190" t="s">
        <v>180</v>
      </c>
      <c r="H173" s="192">
        <v>43503</v>
      </c>
      <c r="I173" s="192">
        <v>43503</v>
      </c>
      <c r="J173" s="190" t="s">
        <v>183</v>
      </c>
      <c r="K173" s="190">
        <v>1</v>
      </c>
      <c r="L173" s="190" t="s">
        <v>66</v>
      </c>
      <c r="M173" s="190" t="s">
        <v>550</v>
      </c>
      <c r="N173" s="193"/>
    </row>
    <row r="174" spans="1:14" s="144" customFormat="1" ht="30" x14ac:dyDescent="0.25">
      <c r="A174" s="197" t="s">
        <v>537</v>
      </c>
      <c r="B174" s="196" t="s">
        <v>621</v>
      </c>
      <c r="C174" s="193" t="s">
        <v>248</v>
      </c>
      <c r="D174" s="190" t="s">
        <v>207</v>
      </c>
      <c r="E174" s="190" t="s">
        <v>178</v>
      </c>
      <c r="F174" s="192">
        <v>43507</v>
      </c>
      <c r="G174" s="190" t="s">
        <v>180</v>
      </c>
      <c r="H174" s="192">
        <v>43507</v>
      </c>
      <c r="I174" s="192">
        <v>43507</v>
      </c>
      <c r="J174" s="190" t="s">
        <v>183</v>
      </c>
      <c r="K174" s="190">
        <v>1</v>
      </c>
      <c r="L174" s="190" t="s">
        <v>66</v>
      </c>
      <c r="M174" s="190" t="s">
        <v>550</v>
      </c>
      <c r="N174" s="193"/>
    </row>
    <row r="175" spans="1:14" s="144" customFormat="1" ht="30" x14ac:dyDescent="0.25">
      <c r="A175" s="197" t="s">
        <v>537</v>
      </c>
      <c r="B175" s="196" t="s">
        <v>622</v>
      </c>
      <c r="C175" s="193" t="s">
        <v>248</v>
      </c>
      <c r="D175" s="190" t="s">
        <v>518</v>
      </c>
      <c r="E175" s="190" t="s">
        <v>178</v>
      </c>
      <c r="F175" s="192">
        <v>43509</v>
      </c>
      <c r="G175" s="190" t="s">
        <v>180</v>
      </c>
      <c r="H175" s="192">
        <v>43509</v>
      </c>
      <c r="I175" s="192">
        <v>43509</v>
      </c>
      <c r="J175" s="190" t="s">
        <v>183</v>
      </c>
      <c r="K175" s="190">
        <v>1</v>
      </c>
      <c r="L175" s="190" t="s">
        <v>66</v>
      </c>
      <c r="M175" s="190" t="s">
        <v>550</v>
      </c>
      <c r="N175" s="193"/>
    </row>
    <row r="176" spans="1:14" s="144" customFormat="1" ht="30" x14ac:dyDescent="0.25">
      <c r="A176" s="197" t="s">
        <v>537</v>
      </c>
      <c r="B176" s="196" t="s">
        <v>623</v>
      </c>
      <c r="C176" s="193" t="s">
        <v>248</v>
      </c>
      <c r="D176" s="190" t="s">
        <v>207</v>
      </c>
      <c r="E176" s="190" t="s">
        <v>178</v>
      </c>
      <c r="F176" s="192">
        <v>43509</v>
      </c>
      <c r="G176" s="190" t="s">
        <v>180</v>
      </c>
      <c r="H176" s="192">
        <v>43509</v>
      </c>
      <c r="I176" s="192">
        <v>43509</v>
      </c>
      <c r="J176" s="190" t="s">
        <v>183</v>
      </c>
      <c r="K176" s="190">
        <v>1</v>
      </c>
      <c r="L176" s="190" t="s">
        <v>66</v>
      </c>
      <c r="M176" s="190" t="s">
        <v>550</v>
      </c>
      <c r="N176" s="193"/>
    </row>
    <row r="177" spans="1:16" s="144" customFormat="1" ht="30" x14ac:dyDescent="0.25">
      <c r="A177" s="197" t="s">
        <v>537</v>
      </c>
      <c r="B177" s="196" t="s">
        <v>624</v>
      </c>
      <c r="C177" s="193" t="s">
        <v>248</v>
      </c>
      <c r="D177" s="190" t="s">
        <v>207</v>
      </c>
      <c r="E177" s="190" t="s">
        <v>178</v>
      </c>
      <c r="F177" s="192">
        <v>43509</v>
      </c>
      <c r="G177" s="190" t="s">
        <v>180</v>
      </c>
      <c r="H177" s="192">
        <v>43509</v>
      </c>
      <c r="I177" s="192">
        <v>43524</v>
      </c>
      <c r="J177" s="190" t="s">
        <v>182</v>
      </c>
      <c r="K177" s="190">
        <v>2</v>
      </c>
      <c r="L177" s="190" t="s">
        <v>66</v>
      </c>
      <c r="M177" s="190" t="s">
        <v>550</v>
      </c>
      <c r="N177" s="193"/>
    </row>
    <row r="178" spans="1:16" s="144" customFormat="1" ht="30" x14ac:dyDescent="0.25">
      <c r="A178" s="197" t="s">
        <v>537</v>
      </c>
      <c r="B178" s="196" t="s">
        <v>625</v>
      </c>
      <c r="C178" s="193" t="s">
        <v>248</v>
      </c>
      <c r="D178" s="190" t="s">
        <v>614</v>
      </c>
      <c r="E178" s="190" t="s">
        <v>178</v>
      </c>
      <c r="F178" s="192">
        <v>43510</v>
      </c>
      <c r="G178" s="190" t="s">
        <v>180</v>
      </c>
      <c r="H178" s="192">
        <v>43510</v>
      </c>
      <c r="I178" s="192">
        <v>43510</v>
      </c>
      <c r="J178" s="190" t="s">
        <v>183</v>
      </c>
      <c r="K178" s="190">
        <v>1</v>
      </c>
      <c r="L178" s="190" t="s">
        <v>66</v>
      </c>
      <c r="M178" s="190" t="s">
        <v>550</v>
      </c>
      <c r="N178" s="193"/>
    </row>
    <row r="179" spans="1:16" s="144" customFormat="1" ht="30" x14ac:dyDescent="0.25">
      <c r="A179" s="197" t="s">
        <v>537</v>
      </c>
      <c r="B179" s="196" t="s">
        <v>626</v>
      </c>
      <c r="C179" s="193" t="s">
        <v>248</v>
      </c>
      <c r="D179" s="190" t="s">
        <v>207</v>
      </c>
      <c r="E179" s="190" t="s">
        <v>178</v>
      </c>
      <c r="F179" s="192">
        <v>43511</v>
      </c>
      <c r="G179" s="190" t="s">
        <v>180</v>
      </c>
      <c r="H179" s="192">
        <v>43511</v>
      </c>
      <c r="I179" s="192">
        <v>43511</v>
      </c>
      <c r="J179" s="190" t="s">
        <v>183</v>
      </c>
      <c r="K179" s="190">
        <v>1</v>
      </c>
      <c r="L179" s="190" t="s">
        <v>66</v>
      </c>
      <c r="M179" s="190" t="s">
        <v>550</v>
      </c>
      <c r="N179" s="193"/>
    </row>
    <row r="180" spans="1:16" s="144" customFormat="1" ht="30" x14ac:dyDescent="0.25">
      <c r="A180" s="197" t="s">
        <v>537</v>
      </c>
      <c r="B180" s="196" t="s">
        <v>627</v>
      </c>
      <c r="C180" s="193" t="s">
        <v>208</v>
      </c>
      <c r="D180" s="190" t="s">
        <v>207</v>
      </c>
      <c r="E180" s="190" t="s">
        <v>178</v>
      </c>
      <c r="F180" s="192">
        <v>43511</v>
      </c>
      <c r="G180" s="190" t="s">
        <v>179</v>
      </c>
      <c r="H180" s="192">
        <v>43511</v>
      </c>
      <c r="I180" s="192">
        <v>43511</v>
      </c>
      <c r="J180" s="190" t="s">
        <v>183</v>
      </c>
      <c r="K180" s="190">
        <v>1</v>
      </c>
      <c r="L180" s="190" t="s">
        <v>274</v>
      </c>
      <c r="M180" s="190"/>
      <c r="N180" s="193"/>
    </row>
    <row r="181" spans="1:16" s="144" customFormat="1" ht="45" x14ac:dyDescent="0.25">
      <c r="A181" s="197" t="s">
        <v>537</v>
      </c>
      <c r="B181" s="196" t="s">
        <v>628</v>
      </c>
      <c r="C181" s="193" t="s">
        <v>248</v>
      </c>
      <c r="D181" s="190" t="s">
        <v>311</v>
      </c>
      <c r="E181" s="190" t="s">
        <v>178</v>
      </c>
      <c r="F181" s="192">
        <v>43514</v>
      </c>
      <c r="G181" s="190" t="s">
        <v>180</v>
      </c>
      <c r="H181" s="192">
        <v>43515</v>
      </c>
      <c r="I181" s="192">
        <v>43521</v>
      </c>
      <c r="J181" s="190" t="s">
        <v>182</v>
      </c>
      <c r="K181" s="190">
        <v>2</v>
      </c>
      <c r="L181" s="190" t="s">
        <v>66</v>
      </c>
      <c r="M181" s="190" t="s">
        <v>550</v>
      </c>
      <c r="N181" s="193"/>
    </row>
    <row r="182" spans="1:16" s="144" customFormat="1" ht="30" x14ac:dyDescent="0.25">
      <c r="A182" s="197" t="s">
        <v>537</v>
      </c>
      <c r="B182" s="196" t="s">
        <v>629</v>
      </c>
      <c r="C182" s="193" t="s">
        <v>208</v>
      </c>
      <c r="D182" s="190" t="s">
        <v>311</v>
      </c>
      <c r="E182" s="190" t="s">
        <v>178</v>
      </c>
      <c r="F182" s="192">
        <v>43522</v>
      </c>
      <c r="G182" s="190" t="s">
        <v>501</v>
      </c>
      <c r="H182" s="192">
        <v>43522</v>
      </c>
      <c r="I182" s="192">
        <v>43522</v>
      </c>
      <c r="J182" s="190" t="s">
        <v>183</v>
      </c>
      <c r="K182" s="190">
        <v>1</v>
      </c>
      <c r="L182" s="190" t="s">
        <v>66</v>
      </c>
      <c r="M182" s="190"/>
      <c r="N182" s="193"/>
    </row>
    <row r="183" spans="1:16" s="144" customFormat="1" x14ac:dyDescent="0.25">
      <c r="A183" s="197" t="s">
        <v>537</v>
      </c>
      <c r="B183" s="196" t="s">
        <v>630</v>
      </c>
      <c r="C183" s="193" t="s">
        <v>209</v>
      </c>
      <c r="D183" s="190" t="s">
        <v>19</v>
      </c>
      <c r="E183" s="190" t="s">
        <v>19</v>
      </c>
      <c r="F183" s="192" t="s">
        <v>19</v>
      </c>
      <c r="G183" s="223" t="s">
        <v>179</v>
      </c>
      <c r="H183" s="224">
        <v>43500</v>
      </c>
      <c r="I183" s="224">
        <v>43500</v>
      </c>
      <c r="J183" s="223" t="s">
        <v>183</v>
      </c>
      <c r="K183" s="223">
        <v>1</v>
      </c>
      <c r="L183" s="190" t="s">
        <v>66</v>
      </c>
      <c r="M183" s="223" t="s">
        <v>550</v>
      </c>
      <c r="N183" s="193"/>
    </row>
    <row r="184" spans="1:16" s="144" customFormat="1" x14ac:dyDescent="0.25">
      <c r="A184" s="197" t="s">
        <v>537</v>
      </c>
      <c r="B184" s="196" t="s">
        <v>631</v>
      </c>
      <c r="C184" s="193" t="s">
        <v>209</v>
      </c>
      <c r="D184" s="190" t="s">
        <v>19</v>
      </c>
      <c r="E184" s="190" t="s">
        <v>19</v>
      </c>
      <c r="F184" s="192" t="s">
        <v>19</v>
      </c>
      <c r="G184" s="223"/>
      <c r="H184" s="224"/>
      <c r="I184" s="224"/>
      <c r="J184" s="223"/>
      <c r="K184" s="223"/>
      <c r="L184" s="190" t="s">
        <v>66</v>
      </c>
      <c r="M184" s="223"/>
      <c r="N184" s="193"/>
    </row>
    <row r="185" spans="1:16" s="144" customFormat="1" ht="30" x14ac:dyDescent="0.25">
      <c r="A185" s="197" t="s">
        <v>537</v>
      </c>
      <c r="B185" s="196" t="s">
        <v>632</v>
      </c>
      <c r="C185" s="193" t="s">
        <v>208</v>
      </c>
      <c r="D185" s="190" t="s">
        <v>19</v>
      </c>
      <c r="E185" s="190" t="s">
        <v>19</v>
      </c>
      <c r="F185" s="192" t="s">
        <v>19</v>
      </c>
      <c r="G185" s="223"/>
      <c r="H185" s="224"/>
      <c r="I185" s="224"/>
      <c r="J185" s="223"/>
      <c r="K185" s="223"/>
      <c r="L185" s="190" t="s">
        <v>66</v>
      </c>
      <c r="M185" s="223"/>
      <c r="N185" s="193"/>
    </row>
    <row r="186" spans="1:16" s="144" customFormat="1" ht="30" x14ac:dyDescent="0.25">
      <c r="A186" s="197" t="s">
        <v>537</v>
      </c>
      <c r="B186" s="196" t="s">
        <v>634</v>
      </c>
      <c r="C186" s="193" t="s">
        <v>208</v>
      </c>
      <c r="D186" s="190" t="s">
        <v>271</v>
      </c>
      <c r="E186" s="190" t="s">
        <v>185</v>
      </c>
      <c r="F186" s="192">
        <v>43495</v>
      </c>
      <c r="G186" s="223" t="s">
        <v>501</v>
      </c>
      <c r="H186" s="192">
        <v>43510</v>
      </c>
      <c r="I186" s="192">
        <v>43514</v>
      </c>
      <c r="J186" s="223" t="s">
        <v>196</v>
      </c>
      <c r="K186" s="223">
        <v>3</v>
      </c>
      <c r="L186" s="190" t="s">
        <v>274</v>
      </c>
      <c r="M186" s="190"/>
      <c r="N186" s="193"/>
    </row>
    <row r="187" spans="1:16" s="144" customFormat="1" ht="30" x14ac:dyDescent="0.25">
      <c r="A187" s="197" t="s">
        <v>537</v>
      </c>
      <c r="B187" s="196" t="s">
        <v>635</v>
      </c>
      <c r="C187" s="193" t="s">
        <v>208</v>
      </c>
      <c r="D187" s="190" t="s">
        <v>177</v>
      </c>
      <c r="E187" s="190" t="s">
        <v>185</v>
      </c>
      <c r="F187" s="192">
        <v>43468</v>
      </c>
      <c r="G187" s="223"/>
      <c r="H187" s="192">
        <v>43521</v>
      </c>
      <c r="I187" s="192">
        <v>43521</v>
      </c>
      <c r="J187" s="223"/>
      <c r="K187" s="223"/>
      <c r="L187" s="190" t="s">
        <v>274</v>
      </c>
      <c r="M187" s="190"/>
      <c r="N187" s="193"/>
    </row>
    <row r="188" spans="1:16" s="144" customFormat="1" ht="30" x14ac:dyDescent="0.25">
      <c r="A188" s="197" t="s">
        <v>537</v>
      </c>
      <c r="B188" s="196" t="s">
        <v>637</v>
      </c>
      <c r="C188" s="193" t="s">
        <v>208</v>
      </c>
      <c r="D188" s="190" t="s">
        <v>271</v>
      </c>
      <c r="E188" s="190" t="s">
        <v>185</v>
      </c>
      <c r="F188" s="192">
        <v>43495</v>
      </c>
      <c r="G188" s="223"/>
      <c r="H188" s="192">
        <v>43510</v>
      </c>
      <c r="I188" s="192">
        <v>43510</v>
      </c>
      <c r="J188" s="223"/>
      <c r="K188" s="223"/>
      <c r="L188" s="190" t="s">
        <v>274</v>
      </c>
      <c r="M188" s="190"/>
      <c r="N188" s="193"/>
    </row>
    <row r="189" spans="1:16" s="144" customFormat="1" ht="45" x14ac:dyDescent="0.25">
      <c r="A189" s="197" t="s">
        <v>537</v>
      </c>
      <c r="B189" s="199" t="s">
        <v>638</v>
      </c>
      <c r="C189" s="193" t="s">
        <v>208</v>
      </c>
      <c r="D189" s="190" t="s">
        <v>271</v>
      </c>
      <c r="E189" s="190" t="s">
        <v>185</v>
      </c>
      <c r="F189" s="192">
        <v>43495</v>
      </c>
      <c r="G189" s="223"/>
      <c r="H189" s="192">
        <v>43510</v>
      </c>
      <c r="I189" s="192">
        <v>43514</v>
      </c>
      <c r="J189" s="223"/>
      <c r="K189" s="223"/>
      <c r="L189" s="190" t="s">
        <v>274</v>
      </c>
      <c r="M189" s="190"/>
      <c r="N189" s="193"/>
    </row>
    <row r="190" spans="1:16" s="144" customFormat="1" x14ac:dyDescent="0.25">
      <c r="A190" s="222" t="s">
        <v>537</v>
      </c>
      <c r="B190" s="227" t="s">
        <v>636</v>
      </c>
      <c r="C190" s="223" t="s">
        <v>208</v>
      </c>
      <c r="D190" s="223" t="s">
        <v>614</v>
      </c>
      <c r="E190" s="223" t="s">
        <v>185</v>
      </c>
      <c r="F190" s="224">
        <v>43478</v>
      </c>
      <c r="G190" s="190" t="s">
        <v>179</v>
      </c>
      <c r="H190" s="192">
        <v>43509</v>
      </c>
      <c r="I190" s="192">
        <v>43519</v>
      </c>
      <c r="J190" s="190" t="s">
        <v>196</v>
      </c>
      <c r="K190" s="190">
        <v>3</v>
      </c>
      <c r="L190" s="223" t="s">
        <v>274</v>
      </c>
      <c r="M190" s="190"/>
      <c r="N190" s="193"/>
    </row>
    <row r="191" spans="1:16" s="144" customFormat="1" x14ac:dyDescent="0.25">
      <c r="A191" s="222"/>
      <c r="B191" s="227"/>
      <c r="C191" s="223"/>
      <c r="D191" s="223"/>
      <c r="E191" s="223"/>
      <c r="F191" s="224"/>
      <c r="G191" s="190" t="s">
        <v>485</v>
      </c>
      <c r="H191" s="192">
        <v>43497</v>
      </c>
      <c r="I191" s="192">
        <v>43497</v>
      </c>
      <c r="J191" s="190" t="s">
        <v>183</v>
      </c>
      <c r="K191" s="190">
        <v>1</v>
      </c>
      <c r="L191" s="223"/>
      <c r="M191" s="190"/>
      <c r="N191" s="193"/>
    </row>
    <row r="192" spans="1:16" s="144" customFormat="1" ht="30" x14ac:dyDescent="0.25">
      <c r="A192" s="197" t="s">
        <v>537</v>
      </c>
      <c r="B192" s="196" t="s">
        <v>643</v>
      </c>
      <c r="C192" s="193" t="s">
        <v>208</v>
      </c>
      <c r="D192" s="190" t="s">
        <v>177</v>
      </c>
      <c r="E192" s="190" t="s">
        <v>185</v>
      </c>
      <c r="F192" s="192">
        <v>43495</v>
      </c>
      <c r="G192" s="223" t="s">
        <v>619</v>
      </c>
      <c r="H192" s="192">
        <v>43510</v>
      </c>
      <c r="I192" s="192">
        <v>43514</v>
      </c>
      <c r="J192" s="223" t="s">
        <v>196</v>
      </c>
      <c r="K192" s="223">
        <v>3</v>
      </c>
      <c r="L192" s="190" t="s">
        <v>668</v>
      </c>
      <c r="M192" s="190"/>
      <c r="N192" s="193"/>
      <c r="O192" s="216" t="s">
        <v>669</v>
      </c>
      <c r="P192" s="114" t="s">
        <v>696</v>
      </c>
    </row>
    <row r="193" spans="1:14" s="144" customFormat="1" ht="30" x14ac:dyDescent="0.25">
      <c r="A193" s="197" t="s">
        <v>537</v>
      </c>
      <c r="B193" s="196" t="s">
        <v>633</v>
      </c>
      <c r="C193" s="193" t="s">
        <v>208</v>
      </c>
      <c r="D193" s="190" t="s">
        <v>271</v>
      </c>
      <c r="E193" s="190" t="s">
        <v>185</v>
      </c>
      <c r="F193" s="192">
        <v>43495</v>
      </c>
      <c r="G193" s="223"/>
      <c r="H193" s="192">
        <v>43510</v>
      </c>
      <c r="I193" s="192">
        <v>43510</v>
      </c>
      <c r="J193" s="223"/>
      <c r="K193" s="223"/>
      <c r="L193" s="190" t="s">
        <v>274</v>
      </c>
      <c r="M193" s="190"/>
      <c r="N193" s="193"/>
    </row>
    <row r="194" spans="1:14" s="144" customFormat="1" ht="30" x14ac:dyDescent="0.25">
      <c r="A194" s="197" t="s">
        <v>537</v>
      </c>
      <c r="B194" s="196" t="s">
        <v>652</v>
      </c>
      <c r="C194" s="193" t="s">
        <v>248</v>
      </c>
      <c r="D194" s="190" t="s">
        <v>614</v>
      </c>
      <c r="E194" s="190" t="s">
        <v>178</v>
      </c>
      <c r="F194" s="192">
        <v>43518</v>
      </c>
      <c r="G194" s="190" t="s">
        <v>179</v>
      </c>
      <c r="H194" s="192">
        <v>43518</v>
      </c>
      <c r="I194" s="192">
        <v>43518</v>
      </c>
      <c r="J194" s="190" t="s">
        <v>183</v>
      </c>
      <c r="K194" s="190">
        <v>1</v>
      </c>
      <c r="L194" s="190" t="s">
        <v>66</v>
      </c>
      <c r="M194" s="190" t="s">
        <v>550</v>
      </c>
      <c r="N194" s="193"/>
    </row>
    <row r="195" spans="1:14" ht="30" x14ac:dyDescent="0.25">
      <c r="A195" s="197" t="s">
        <v>537</v>
      </c>
      <c r="B195" s="200" t="s">
        <v>660</v>
      </c>
      <c r="C195" s="193" t="s">
        <v>248</v>
      </c>
      <c r="D195" s="201" t="s">
        <v>177</v>
      </c>
      <c r="E195" s="202" t="s">
        <v>185</v>
      </c>
      <c r="F195" s="203">
        <v>43468</v>
      </c>
      <c r="G195" s="202" t="s">
        <v>501</v>
      </c>
      <c r="H195" s="204">
        <v>43500</v>
      </c>
      <c r="I195" s="204">
        <v>43500</v>
      </c>
      <c r="J195" s="178" t="s">
        <v>183</v>
      </c>
      <c r="K195" s="205">
        <v>1</v>
      </c>
      <c r="L195" s="202" t="s">
        <v>66</v>
      </c>
      <c r="M195" s="177" t="s">
        <v>550</v>
      </c>
      <c r="N195" s="206"/>
    </row>
    <row r="196" spans="1:14" s="144" customFormat="1" x14ac:dyDescent="0.25">
      <c r="A196" s="186"/>
      <c r="B196" s="213" t="s">
        <v>653</v>
      </c>
      <c r="C196" s="187"/>
      <c r="D196" s="188"/>
      <c r="E196" s="188"/>
      <c r="F196" s="188"/>
      <c r="G196" s="188"/>
      <c r="H196" s="188"/>
      <c r="I196" s="188"/>
      <c r="J196" s="188"/>
      <c r="K196" s="207">
        <f>SUM(K153:K195)</f>
        <v>48</v>
      </c>
      <c r="L196" s="188"/>
      <c r="M196" s="207">
        <f>COUNTIF(M153:M195, "free")</f>
        <v>26</v>
      </c>
      <c r="N196" s="207">
        <f>K196-M196</f>
        <v>22</v>
      </c>
    </row>
    <row r="197" spans="1:14" s="144" customFormat="1" x14ac:dyDescent="0.25">
      <c r="A197" s="222" t="s">
        <v>537</v>
      </c>
      <c r="B197" s="227" t="s">
        <v>618</v>
      </c>
      <c r="C197" s="223" t="s">
        <v>248</v>
      </c>
      <c r="D197" s="223" t="s">
        <v>177</v>
      </c>
      <c r="E197" s="223" t="s">
        <v>185</v>
      </c>
      <c r="F197" s="259" t="s">
        <v>670</v>
      </c>
      <c r="G197" s="190" t="s">
        <v>180</v>
      </c>
      <c r="H197" s="192">
        <v>43521</v>
      </c>
      <c r="I197" s="192">
        <v>43525</v>
      </c>
      <c r="J197" s="190" t="s">
        <v>438</v>
      </c>
      <c r="K197" s="190">
        <v>5</v>
      </c>
      <c r="L197" s="209" t="s">
        <v>66</v>
      </c>
      <c r="M197" s="190" t="s">
        <v>550</v>
      </c>
      <c r="N197" s="193"/>
    </row>
    <row r="198" spans="1:14" s="144" customFormat="1" x14ac:dyDescent="0.25">
      <c r="A198" s="222"/>
      <c r="B198" s="227"/>
      <c r="C198" s="223"/>
      <c r="D198" s="223"/>
      <c r="E198" s="223"/>
      <c r="F198" s="259"/>
      <c r="G198" s="190" t="s">
        <v>485</v>
      </c>
      <c r="H198" s="192">
        <v>43521</v>
      </c>
      <c r="I198" s="192">
        <v>43525</v>
      </c>
      <c r="J198" s="190" t="s">
        <v>438</v>
      </c>
      <c r="K198" s="190">
        <v>5</v>
      </c>
      <c r="L198" s="209" t="s">
        <v>66</v>
      </c>
      <c r="M198" s="190" t="s">
        <v>550</v>
      </c>
      <c r="N198" s="193"/>
    </row>
    <row r="199" spans="1:14" s="144" customFormat="1" x14ac:dyDescent="0.25">
      <c r="A199" s="222" t="s">
        <v>537</v>
      </c>
      <c r="B199" s="227" t="s">
        <v>671</v>
      </c>
      <c r="C199" s="223" t="s">
        <v>209</v>
      </c>
      <c r="D199" s="223" t="s">
        <v>206</v>
      </c>
      <c r="E199" s="223" t="s">
        <v>178</v>
      </c>
      <c r="F199" s="224">
        <v>43528</v>
      </c>
      <c r="G199" s="190" t="s">
        <v>180</v>
      </c>
      <c r="H199" s="192">
        <v>43528</v>
      </c>
      <c r="I199" s="192">
        <v>43528</v>
      </c>
      <c r="J199" s="190" t="s">
        <v>183</v>
      </c>
      <c r="K199" s="190">
        <v>1</v>
      </c>
      <c r="L199" s="223" t="s">
        <v>66</v>
      </c>
      <c r="M199" s="223" t="s">
        <v>550</v>
      </c>
      <c r="N199" s="193"/>
    </row>
    <row r="200" spans="1:14" s="144" customFormat="1" x14ac:dyDescent="0.25">
      <c r="A200" s="222"/>
      <c r="B200" s="227"/>
      <c r="C200" s="223"/>
      <c r="D200" s="223"/>
      <c r="E200" s="223"/>
      <c r="F200" s="224"/>
      <c r="G200" s="190" t="s">
        <v>179</v>
      </c>
      <c r="H200" s="192">
        <v>43528</v>
      </c>
      <c r="I200" s="192">
        <v>43528</v>
      </c>
      <c r="J200" s="190" t="s">
        <v>183</v>
      </c>
      <c r="K200" s="190">
        <v>1</v>
      </c>
      <c r="L200" s="223"/>
      <c r="M200" s="223"/>
      <c r="N200" s="193"/>
    </row>
    <row r="201" spans="1:14" s="144" customFormat="1" x14ac:dyDescent="0.25">
      <c r="A201" s="222" t="s">
        <v>537</v>
      </c>
      <c r="B201" s="227" t="s">
        <v>672</v>
      </c>
      <c r="C201" s="223" t="s">
        <v>248</v>
      </c>
      <c r="D201" s="223" t="s">
        <v>19</v>
      </c>
      <c r="E201" s="223" t="s">
        <v>19</v>
      </c>
      <c r="F201" s="223" t="s">
        <v>19</v>
      </c>
      <c r="G201" s="190" t="s">
        <v>180</v>
      </c>
      <c r="H201" s="192">
        <v>43530</v>
      </c>
      <c r="I201" s="192">
        <v>43545</v>
      </c>
      <c r="J201" s="190" t="s">
        <v>182</v>
      </c>
      <c r="K201" s="190">
        <v>2</v>
      </c>
      <c r="L201" s="223" t="s">
        <v>66</v>
      </c>
      <c r="M201" s="223" t="s">
        <v>550</v>
      </c>
      <c r="N201" s="193"/>
    </row>
    <row r="202" spans="1:14" s="144" customFormat="1" x14ac:dyDescent="0.25">
      <c r="A202" s="222"/>
      <c r="B202" s="227"/>
      <c r="C202" s="223"/>
      <c r="D202" s="223"/>
      <c r="E202" s="223"/>
      <c r="F202" s="223"/>
      <c r="G202" s="190" t="s">
        <v>516</v>
      </c>
      <c r="H202" s="192">
        <v>43530</v>
      </c>
      <c r="I202" s="192">
        <v>43545</v>
      </c>
      <c r="J202" s="190" t="s">
        <v>651</v>
      </c>
      <c r="K202" s="190">
        <v>10</v>
      </c>
      <c r="L202" s="223"/>
      <c r="M202" s="223"/>
      <c r="N202" s="193"/>
    </row>
    <row r="203" spans="1:14" s="144" customFormat="1" x14ac:dyDescent="0.25">
      <c r="A203" s="222"/>
      <c r="B203" s="227"/>
      <c r="C203" s="223"/>
      <c r="D203" s="223"/>
      <c r="E203" s="223"/>
      <c r="F203" s="223"/>
      <c r="G203" s="190" t="s">
        <v>673</v>
      </c>
      <c r="H203" s="192">
        <v>43530</v>
      </c>
      <c r="I203" s="192">
        <v>43545</v>
      </c>
      <c r="J203" s="190" t="s">
        <v>651</v>
      </c>
      <c r="K203" s="190">
        <v>10</v>
      </c>
      <c r="L203" s="223"/>
      <c r="M203" s="223"/>
      <c r="N203" s="193"/>
    </row>
    <row r="204" spans="1:14" s="144" customFormat="1" x14ac:dyDescent="0.25">
      <c r="A204" s="222"/>
      <c r="B204" s="227"/>
      <c r="C204" s="223"/>
      <c r="D204" s="223"/>
      <c r="E204" s="223"/>
      <c r="F204" s="223"/>
      <c r="G204" s="190" t="s">
        <v>674</v>
      </c>
      <c r="H204" s="192">
        <v>43530</v>
      </c>
      <c r="I204" s="192">
        <v>43545</v>
      </c>
      <c r="J204" s="190" t="s">
        <v>651</v>
      </c>
      <c r="K204" s="190">
        <v>10</v>
      </c>
      <c r="L204" s="223"/>
      <c r="M204" s="223"/>
      <c r="N204" s="193"/>
    </row>
    <row r="205" spans="1:14" s="144" customFormat="1" ht="45" x14ac:dyDescent="0.25">
      <c r="A205" s="197" t="s">
        <v>537</v>
      </c>
      <c r="B205" s="196" t="s">
        <v>675</v>
      </c>
      <c r="C205" s="193" t="s">
        <v>248</v>
      </c>
      <c r="D205" s="190" t="s">
        <v>207</v>
      </c>
      <c r="E205" s="190" t="s">
        <v>178</v>
      </c>
      <c r="F205" s="192">
        <v>43538</v>
      </c>
      <c r="G205" s="190" t="s">
        <v>180</v>
      </c>
      <c r="H205" s="192">
        <v>43538</v>
      </c>
      <c r="I205" s="192">
        <v>43538</v>
      </c>
      <c r="J205" s="223" t="s">
        <v>183</v>
      </c>
      <c r="K205" s="223">
        <v>1</v>
      </c>
      <c r="L205" s="223" t="s">
        <v>66</v>
      </c>
      <c r="M205" s="223" t="s">
        <v>550</v>
      </c>
      <c r="N205" s="193"/>
    </row>
    <row r="206" spans="1:14" s="144" customFormat="1" ht="30" x14ac:dyDescent="0.25">
      <c r="A206" s="197" t="s">
        <v>537</v>
      </c>
      <c r="B206" s="196" t="s">
        <v>676</v>
      </c>
      <c r="C206" s="193" t="s">
        <v>248</v>
      </c>
      <c r="D206" s="190" t="s">
        <v>311</v>
      </c>
      <c r="E206" s="190" t="s">
        <v>178</v>
      </c>
      <c r="F206" s="192">
        <v>43538</v>
      </c>
      <c r="G206" s="190" t="s">
        <v>180</v>
      </c>
      <c r="H206" s="192">
        <v>43538</v>
      </c>
      <c r="I206" s="192">
        <v>43538</v>
      </c>
      <c r="J206" s="223"/>
      <c r="K206" s="223"/>
      <c r="L206" s="223"/>
      <c r="M206" s="223"/>
      <c r="N206" s="193"/>
    </row>
    <row r="207" spans="1:14" s="144" customFormat="1" ht="30" x14ac:dyDescent="0.25">
      <c r="A207" s="197" t="s">
        <v>537</v>
      </c>
      <c r="B207" s="196" t="s">
        <v>677</v>
      </c>
      <c r="C207" s="193" t="s">
        <v>248</v>
      </c>
      <c r="D207" s="190" t="s">
        <v>207</v>
      </c>
      <c r="E207" s="190" t="s">
        <v>178</v>
      </c>
      <c r="F207" s="192">
        <v>43539</v>
      </c>
      <c r="G207" s="190" t="s">
        <v>180</v>
      </c>
      <c r="H207" s="192">
        <v>43539</v>
      </c>
      <c r="I207" s="192">
        <v>43539</v>
      </c>
      <c r="J207" s="190" t="s">
        <v>183</v>
      </c>
      <c r="K207" s="190">
        <v>1</v>
      </c>
      <c r="L207" s="190" t="s">
        <v>66</v>
      </c>
      <c r="M207" s="223" t="s">
        <v>550</v>
      </c>
      <c r="N207" s="193"/>
    </row>
    <row r="208" spans="1:14" s="144" customFormat="1" ht="30" x14ac:dyDescent="0.25">
      <c r="A208" s="197" t="s">
        <v>537</v>
      </c>
      <c r="B208" s="196" t="s">
        <v>678</v>
      </c>
      <c r="C208" s="193" t="s">
        <v>248</v>
      </c>
      <c r="D208" s="190" t="s">
        <v>207</v>
      </c>
      <c r="E208" s="190" t="s">
        <v>178</v>
      </c>
      <c r="F208" s="192">
        <v>43542</v>
      </c>
      <c r="G208" s="190" t="s">
        <v>180</v>
      </c>
      <c r="H208" s="192">
        <v>43542</v>
      </c>
      <c r="I208" s="192">
        <v>43542</v>
      </c>
      <c r="J208" s="190" t="s">
        <v>183</v>
      </c>
      <c r="K208" s="190">
        <v>1</v>
      </c>
      <c r="L208" s="190" t="s">
        <v>66</v>
      </c>
      <c r="M208" s="223"/>
      <c r="N208" s="193"/>
    </row>
    <row r="209" spans="1:15" s="144" customFormat="1" ht="30" x14ac:dyDescent="0.25">
      <c r="A209" s="197" t="s">
        <v>537</v>
      </c>
      <c r="B209" s="200" t="s">
        <v>679</v>
      </c>
      <c r="C209" s="193" t="s">
        <v>248</v>
      </c>
      <c r="D209" s="201" t="s">
        <v>680</v>
      </c>
      <c r="E209" s="202" t="s">
        <v>178</v>
      </c>
      <c r="F209" s="203">
        <v>43543</v>
      </c>
      <c r="G209" s="223" t="s">
        <v>180</v>
      </c>
      <c r="H209" s="224">
        <v>43543</v>
      </c>
      <c r="I209" s="224">
        <v>43543</v>
      </c>
      <c r="J209" s="223" t="s">
        <v>183</v>
      </c>
      <c r="K209" s="223">
        <v>1</v>
      </c>
      <c r="L209" s="223" t="s">
        <v>66</v>
      </c>
      <c r="M209" s="223" t="s">
        <v>550</v>
      </c>
      <c r="N209" s="193"/>
    </row>
    <row r="210" spans="1:15" s="144" customFormat="1" ht="30" x14ac:dyDescent="0.25">
      <c r="A210" s="197" t="s">
        <v>537</v>
      </c>
      <c r="B210" s="196" t="s">
        <v>681</v>
      </c>
      <c r="C210" s="193" t="s">
        <v>248</v>
      </c>
      <c r="D210" s="190" t="s">
        <v>311</v>
      </c>
      <c r="E210" s="190" t="s">
        <v>178</v>
      </c>
      <c r="F210" s="203">
        <v>43543</v>
      </c>
      <c r="G210" s="223"/>
      <c r="H210" s="224"/>
      <c r="I210" s="224"/>
      <c r="J210" s="223"/>
      <c r="K210" s="223"/>
      <c r="L210" s="223"/>
      <c r="M210" s="223"/>
      <c r="N210" s="193"/>
    </row>
    <row r="211" spans="1:15" s="144" customFormat="1" x14ac:dyDescent="0.25">
      <c r="A211" s="222" t="s">
        <v>537</v>
      </c>
      <c r="B211" s="227" t="s">
        <v>682</v>
      </c>
      <c r="C211" s="223" t="s">
        <v>248</v>
      </c>
      <c r="D211" s="223" t="s">
        <v>207</v>
      </c>
      <c r="E211" s="223" t="s">
        <v>178</v>
      </c>
      <c r="F211" s="260">
        <v>43545</v>
      </c>
      <c r="G211" s="190" t="s">
        <v>180</v>
      </c>
      <c r="H211" s="192">
        <v>43544</v>
      </c>
      <c r="I211" s="192">
        <v>43545</v>
      </c>
      <c r="J211" s="190" t="s">
        <v>183</v>
      </c>
      <c r="K211" s="190">
        <v>1</v>
      </c>
      <c r="L211" s="223" t="s">
        <v>274</v>
      </c>
      <c r="M211" s="223" t="s">
        <v>550</v>
      </c>
      <c r="N211" s="193"/>
    </row>
    <row r="212" spans="1:15" s="144" customFormat="1" x14ac:dyDescent="0.25">
      <c r="A212" s="222"/>
      <c r="B212" s="227"/>
      <c r="C212" s="223"/>
      <c r="D212" s="223"/>
      <c r="E212" s="223"/>
      <c r="F212" s="260"/>
      <c r="G212" s="190" t="s">
        <v>683</v>
      </c>
      <c r="H212" s="192">
        <v>43545</v>
      </c>
      <c r="I212" s="192">
        <v>43545</v>
      </c>
      <c r="J212" s="190" t="s">
        <v>183</v>
      </c>
      <c r="K212" s="190">
        <v>1</v>
      </c>
      <c r="L212" s="223"/>
      <c r="M212" s="223"/>
      <c r="N212" s="193"/>
    </row>
    <row r="213" spans="1:15" s="144" customFormat="1" x14ac:dyDescent="0.25">
      <c r="A213" s="222"/>
      <c r="B213" s="227"/>
      <c r="C213" s="223"/>
      <c r="D213" s="223"/>
      <c r="E213" s="223"/>
      <c r="F213" s="260"/>
      <c r="G213" s="190" t="s">
        <v>684</v>
      </c>
      <c r="H213" s="192">
        <v>43545</v>
      </c>
      <c r="I213" s="192">
        <v>43545</v>
      </c>
      <c r="J213" s="190" t="s">
        <v>183</v>
      </c>
      <c r="K213" s="190">
        <v>1</v>
      </c>
      <c r="L213" s="223"/>
      <c r="M213" s="223"/>
      <c r="N213" s="193"/>
    </row>
    <row r="214" spans="1:15" s="144" customFormat="1" ht="30" x14ac:dyDescent="0.25">
      <c r="A214" s="197" t="s">
        <v>537</v>
      </c>
      <c r="B214" s="196" t="s">
        <v>685</v>
      </c>
      <c r="C214" s="193" t="s">
        <v>248</v>
      </c>
      <c r="D214" s="190" t="s">
        <v>207</v>
      </c>
      <c r="E214" s="190" t="s">
        <v>178</v>
      </c>
      <c r="F214" s="203">
        <v>43549</v>
      </c>
      <c r="G214" s="190" t="s">
        <v>180</v>
      </c>
      <c r="H214" s="203">
        <v>43549</v>
      </c>
      <c r="I214" s="203">
        <v>43549</v>
      </c>
      <c r="J214" s="190" t="s">
        <v>183</v>
      </c>
      <c r="K214" s="190">
        <v>1</v>
      </c>
      <c r="L214" s="190" t="s">
        <v>66</v>
      </c>
      <c r="M214" s="190" t="s">
        <v>550</v>
      </c>
      <c r="N214" s="193"/>
    </row>
    <row r="215" spans="1:15" s="144" customFormat="1" ht="30" x14ac:dyDescent="0.25">
      <c r="A215" s="197" t="s">
        <v>537</v>
      </c>
      <c r="B215" s="196" t="s">
        <v>686</v>
      </c>
      <c r="C215" s="193" t="s">
        <v>209</v>
      </c>
      <c r="D215" s="190" t="s">
        <v>206</v>
      </c>
      <c r="E215" s="190" t="s">
        <v>178</v>
      </c>
      <c r="F215" s="203">
        <v>43550</v>
      </c>
      <c r="G215" s="190" t="s">
        <v>179</v>
      </c>
      <c r="H215" s="203">
        <v>43550</v>
      </c>
      <c r="I215" s="203">
        <v>43550</v>
      </c>
      <c r="J215" s="190" t="s">
        <v>183</v>
      </c>
      <c r="K215" s="190">
        <v>1</v>
      </c>
      <c r="L215" s="190" t="s">
        <v>274</v>
      </c>
      <c r="M215" s="190" t="s">
        <v>550</v>
      </c>
      <c r="N215" s="193"/>
    </row>
    <row r="216" spans="1:15" s="144" customFormat="1" ht="45" x14ac:dyDescent="0.25">
      <c r="A216" s="197" t="s">
        <v>537</v>
      </c>
      <c r="B216" s="210" t="s">
        <v>687</v>
      </c>
      <c r="C216" s="190" t="s">
        <v>669</v>
      </c>
      <c r="D216" s="190" t="s">
        <v>207</v>
      </c>
      <c r="E216" s="190" t="s">
        <v>178</v>
      </c>
      <c r="F216" s="211">
        <v>43542</v>
      </c>
      <c r="G216" s="190" t="s">
        <v>179</v>
      </c>
      <c r="H216" s="211">
        <v>43542</v>
      </c>
      <c r="I216" s="211">
        <v>43542</v>
      </c>
      <c r="J216" s="190" t="s">
        <v>183</v>
      </c>
      <c r="K216" s="190">
        <v>1</v>
      </c>
      <c r="L216" s="190" t="s">
        <v>274</v>
      </c>
      <c r="M216" s="190" t="s">
        <v>669</v>
      </c>
      <c r="N216" s="193"/>
    </row>
    <row r="217" spans="1:15" s="144" customFormat="1" ht="30" x14ac:dyDescent="0.25">
      <c r="A217" s="197" t="s">
        <v>537</v>
      </c>
      <c r="B217" s="196" t="s">
        <v>688</v>
      </c>
      <c r="C217" s="193" t="s">
        <v>209</v>
      </c>
      <c r="D217" s="190" t="s">
        <v>206</v>
      </c>
      <c r="E217" s="190" t="s">
        <v>178</v>
      </c>
      <c r="F217" s="192">
        <v>43543</v>
      </c>
      <c r="G217" s="209" t="s">
        <v>179</v>
      </c>
      <c r="H217" s="192">
        <v>43543</v>
      </c>
      <c r="I217" s="192">
        <v>43543</v>
      </c>
      <c r="J217" s="190" t="s">
        <v>183</v>
      </c>
      <c r="K217" s="190">
        <v>1</v>
      </c>
      <c r="L217" s="190" t="s">
        <v>66</v>
      </c>
      <c r="M217" s="190" t="s">
        <v>550</v>
      </c>
      <c r="N217" s="193"/>
    </row>
    <row r="218" spans="1:15" s="144" customFormat="1" ht="30" x14ac:dyDescent="0.25">
      <c r="A218" s="197" t="s">
        <v>532</v>
      </c>
      <c r="B218" s="196" t="s">
        <v>690</v>
      </c>
      <c r="C218" s="193" t="s">
        <v>248</v>
      </c>
      <c r="D218" s="190"/>
      <c r="E218" s="190"/>
      <c r="F218" s="190"/>
      <c r="G218" s="212" t="s">
        <v>485</v>
      </c>
      <c r="H218" s="192">
        <v>43530</v>
      </c>
      <c r="I218" s="192">
        <v>43531</v>
      </c>
      <c r="J218" s="190" t="s">
        <v>182</v>
      </c>
      <c r="K218" s="190">
        <v>2</v>
      </c>
      <c r="L218" s="190" t="s">
        <v>66</v>
      </c>
      <c r="M218" s="190" t="s">
        <v>550</v>
      </c>
      <c r="N218" s="193"/>
    </row>
    <row r="219" spans="1:15" s="144" customFormat="1" x14ac:dyDescent="0.25">
      <c r="A219" s="186"/>
      <c r="B219" s="213" t="s">
        <v>654</v>
      </c>
      <c r="C219" s="187"/>
      <c r="D219" s="188"/>
      <c r="E219" s="188"/>
      <c r="F219" s="188"/>
      <c r="G219" s="188"/>
      <c r="H219" s="188"/>
      <c r="I219" s="188"/>
      <c r="J219" s="188"/>
      <c r="K219" s="207">
        <f ca="1">SUM(K197:K239)</f>
        <v>60</v>
      </c>
      <c r="L219" s="188"/>
      <c r="M219" s="207">
        <f ca="1">COUNTIF(M197:M239, "free")</f>
        <v>12</v>
      </c>
      <c r="N219" s="207">
        <f ca="1">K219-M219</f>
        <v>48</v>
      </c>
    </row>
    <row r="220" spans="1:15" s="25" customFormat="1" ht="30" x14ac:dyDescent="0.25">
      <c r="A220" s="189" t="s">
        <v>532</v>
      </c>
      <c r="B220" s="196" t="s">
        <v>611</v>
      </c>
      <c r="C220" s="193" t="s">
        <v>248</v>
      </c>
      <c r="D220" s="190" t="s">
        <v>19</v>
      </c>
      <c r="E220" s="190" t="s">
        <v>19</v>
      </c>
      <c r="F220" s="190" t="s">
        <v>19</v>
      </c>
      <c r="G220" s="190" t="s">
        <v>184</v>
      </c>
      <c r="H220" s="192">
        <v>43517</v>
      </c>
      <c r="I220" s="192">
        <v>43517</v>
      </c>
      <c r="J220" s="190" t="s">
        <v>183</v>
      </c>
      <c r="K220" s="190">
        <v>1</v>
      </c>
      <c r="L220" s="190" t="s">
        <v>274</v>
      </c>
      <c r="M220" s="190"/>
      <c r="N220" s="193"/>
      <c r="O220" s="185"/>
    </row>
    <row r="221" spans="1:15" s="144" customFormat="1" ht="45" x14ac:dyDescent="0.25">
      <c r="A221" s="197" t="s">
        <v>532</v>
      </c>
      <c r="B221" s="199" t="s">
        <v>638</v>
      </c>
      <c r="C221" s="193" t="s">
        <v>208</v>
      </c>
      <c r="D221" s="190" t="s">
        <v>271</v>
      </c>
      <c r="E221" s="190" t="s">
        <v>185</v>
      </c>
      <c r="F221" s="192">
        <v>43496</v>
      </c>
      <c r="G221" s="190" t="s">
        <v>667</v>
      </c>
      <c r="H221" s="192">
        <v>43508</v>
      </c>
      <c r="I221" s="192">
        <v>43536</v>
      </c>
      <c r="J221" s="190" t="s">
        <v>241</v>
      </c>
      <c r="K221" s="190">
        <v>4</v>
      </c>
      <c r="L221" s="190" t="s">
        <v>274</v>
      </c>
      <c r="M221" s="190"/>
      <c r="N221" s="193"/>
      <c r="O221" s="185"/>
    </row>
    <row r="222" spans="1:15" s="144" customFormat="1" ht="30" x14ac:dyDescent="0.25">
      <c r="A222" s="197" t="s">
        <v>532</v>
      </c>
      <c r="B222" s="196" t="s">
        <v>634</v>
      </c>
      <c r="C222" s="193" t="s">
        <v>208</v>
      </c>
      <c r="D222" s="190" t="s">
        <v>271</v>
      </c>
      <c r="E222" s="190" t="s">
        <v>185</v>
      </c>
      <c r="F222" s="192">
        <v>43495</v>
      </c>
      <c r="G222" s="190" t="s">
        <v>667</v>
      </c>
      <c r="H222" s="192">
        <v>43514</v>
      </c>
      <c r="I222" s="192">
        <v>43514</v>
      </c>
      <c r="J222" s="190" t="s">
        <v>183</v>
      </c>
      <c r="K222" s="190">
        <v>1</v>
      </c>
      <c r="L222" s="190" t="s">
        <v>274</v>
      </c>
      <c r="M222" s="190"/>
      <c r="N222" s="193"/>
      <c r="O222" s="185"/>
    </row>
    <row r="223" spans="1:15" s="144" customFormat="1" ht="30" x14ac:dyDescent="0.25">
      <c r="A223" s="197" t="s">
        <v>537</v>
      </c>
      <c r="B223" s="196" t="s">
        <v>644</v>
      </c>
      <c r="C223" s="193" t="s">
        <v>248</v>
      </c>
      <c r="D223" s="190" t="s">
        <v>19</v>
      </c>
      <c r="E223" s="190" t="s">
        <v>19</v>
      </c>
      <c r="F223" s="192" t="s">
        <v>19</v>
      </c>
      <c r="G223" s="223" t="s">
        <v>179</v>
      </c>
      <c r="H223" s="224">
        <v>43536</v>
      </c>
      <c r="I223" s="224">
        <v>43545</v>
      </c>
      <c r="J223" s="223" t="s">
        <v>491</v>
      </c>
      <c r="K223" s="223">
        <v>6</v>
      </c>
      <c r="L223" s="223" t="s">
        <v>274</v>
      </c>
      <c r="M223" s="223" t="s">
        <v>550</v>
      </c>
      <c r="N223" s="193"/>
      <c r="O223" s="185"/>
    </row>
    <row r="224" spans="1:15" s="144" customFormat="1" x14ac:dyDescent="0.25">
      <c r="A224" s="222" t="s">
        <v>537</v>
      </c>
      <c r="B224" s="227" t="s">
        <v>646</v>
      </c>
      <c r="C224" s="223" t="s">
        <v>248</v>
      </c>
      <c r="D224" s="223" t="s">
        <v>19</v>
      </c>
      <c r="E224" s="223" t="s">
        <v>19</v>
      </c>
      <c r="F224" s="224" t="s">
        <v>19</v>
      </c>
      <c r="G224" s="223"/>
      <c r="H224" s="224"/>
      <c r="I224" s="224"/>
      <c r="J224" s="223"/>
      <c r="K224" s="223"/>
      <c r="L224" s="223"/>
      <c r="M224" s="223"/>
      <c r="N224" s="193"/>
      <c r="O224" s="185"/>
    </row>
    <row r="225" spans="1:15" s="144" customFormat="1" x14ac:dyDescent="0.25">
      <c r="A225" s="222"/>
      <c r="B225" s="227"/>
      <c r="C225" s="223"/>
      <c r="D225" s="223"/>
      <c r="E225" s="223"/>
      <c r="F225" s="224"/>
      <c r="G225" s="190" t="s">
        <v>485</v>
      </c>
      <c r="H225" s="192">
        <v>43538</v>
      </c>
      <c r="I225" s="192">
        <v>43552</v>
      </c>
      <c r="J225" s="190" t="s">
        <v>507</v>
      </c>
      <c r="K225" s="190">
        <v>8</v>
      </c>
      <c r="L225" s="223"/>
      <c r="M225" s="223"/>
      <c r="N225" s="193"/>
      <c r="O225" s="185"/>
    </row>
    <row r="226" spans="1:15" s="144" customFormat="1" ht="30" x14ac:dyDescent="0.25">
      <c r="A226" s="197" t="s">
        <v>537</v>
      </c>
      <c r="B226" s="196" t="s">
        <v>645</v>
      </c>
      <c r="C226" s="193" t="s">
        <v>248</v>
      </c>
      <c r="D226" s="190" t="s">
        <v>207</v>
      </c>
      <c r="E226" s="190" t="s">
        <v>504</v>
      </c>
      <c r="F226" s="192">
        <v>43539</v>
      </c>
      <c r="G226" s="190" t="s">
        <v>501</v>
      </c>
      <c r="H226" s="192">
        <v>43546</v>
      </c>
      <c r="I226" s="192">
        <v>43550</v>
      </c>
      <c r="J226" s="190" t="s">
        <v>196</v>
      </c>
      <c r="K226" s="190">
        <v>3</v>
      </c>
      <c r="L226" s="190" t="s">
        <v>274</v>
      </c>
      <c r="M226" s="190" t="s">
        <v>550</v>
      </c>
      <c r="N226" s="193"/>
      <c r="O226" s="185"/>
    </row>
    <row r="227" spans="1:15" s="144" customFormat="1" ht="30" x14ac:dyDescent="0.25">
      <c r="A227" s="197" t="s">
        <v>537</v>
      </c>
      <c r="B227" s="196" t="s">
        <v>647</v>
      </c>
      <c r="C227" s="193" t="s">
        <v>208</v>
      </c>
      <c r="D227" s="190" t="s">
        <v>311</v>
      </c>
      <c r="E227" s="190" t="s">
        <v>178</v>
      </c>
      <c r="F227" s="192">
        <v>43543</v>
      </c>
      <c r="G227" s="190" t="s">
        <v>619</v>
      </c>
      <c r="H227" s="192">
        <v>43545</v>
      </c>
      <c r="I227" s="192">
        <v>43549</v>
      </c>
      <c r="J227" s="190" t="s">
        <v>196</v>
      </c>
      <c r="K227" s="190">
        <v>3</v>
      </c>
      <c r="L227" s="190" t="s">
        <v>274</v>
      </c>
      <c r="M227" s="190"/>
      <c r="N227" s="193"/>
      <c r="O227" s="185"/>
    </row>
    <row r="228" spans="1:15" s="144" customFormat="1" ht="30" x14ac:dyDescent="0.25">
      <c r="A228" s="197" t="s">
        <v>537</v>
      </c>
      <c r="B228" s="196" t="s">
        <v>639</v>
      </c>
      <c r="C228" s="193" t="s">
        <v>208</v>
      </c>
      <c r="D228" s="190" t="s">
        <v>177</v>
      </c>
      <c r="E228" s="190" t="s">
        <v>185</v>
      </c>
      <c r="F228" s="192">
        <v>43495</v>
      </c>
      <c r="G228" s="190" t="s">
        <v>501</v>
      </c>
      <c r="H228" s="192">
        <v>43528</v>
      </c>
      <c r="I228" s="192">
        <v>43528</v>
      </c>
      <c r="J228" s="190" t="s">
        <v>183</v>
      </c>
      <c r="K228" s="190">
        <v>1</v>
      </c>
      <c r="L228" s="190" t="s">
        <v>274</v>
      </c>
      <c r="M228" s="190"/>
      <c r="N228" s="193"/>
      <c r="O228" s="185"/>
    </row>
    <row r="229" spans="1:15" s="144" customFormat="1" ht="30" x14ac:dyDescent="0.25">
      <c r="A229" s="197" t="s">
        <v>537</v>
      </c>
      <c r="B229" s="196" t="s">
        <v>640</v>
      </c>
      <c r="C229" s="193" t="s">
        <v>208</v>
      </c>
      <c r="D229" s="190" t="s">
        <v>177</v>
      </c>
      <c r="E229" s="190" t="s">
        <v>185</v>
      </c>
      <c r="F229" s="192">
        <v>43191</v>
      </c>
      <c r="G229" s="190" t="s">
        <v>501</v>
      </c>
      <c r="H229" s="192">
        <v>43536</v>
      </c>
      <c r="I229" s="192">
        <v>43536</v>
      </c>
      <c r="J229" s="190" t="s">
        <v>183</v>
      </c>
      <c r="K229" s="190">
        <v>1</v>
      </c>
      <c r="L229" s="190" t="s">
        <v>668</v>
      </c>
      <c r="M229" s="190"/>
      <c r="N229" s="193"/>
      <c r="O229" s="185" t="s">
        <v>696</v>
      </c>
    </row>
    <row r="230" spans="1:15" s="144" customFormat="1" ht="30" x14ac:dyDescent="0.25">
      <c r="A230" s="197" t="s">
        <v>537</v>
      </c>
      <c r="B230" s="196" t="s">
        <v>649</v>
      </c>
      <c r="C230" s="193" t="s">
        <v>208</v>
      </c>
      <c r="D230" s="190" t="s">
        <v>177</v>
      </c>
      <c r="E230" s="190" t="s">
        <v>185</v>
      </c>
      <c r="F230" s="208">
        <v>43468</v>
      </c>
      <c r="G230" s="223" t="s">
        <v>619</v>
      </c>
      <c r="H230" s="224">
        <v>43522</v>
      </c>
      <c r="I230" s="224">
        <v>43542</v>
      </c>
      <c r="J230" s="223" t="s">
        <v>438</v>
      </c>
      <c r="K230" s="223">
        <v>5</v>
      </c>
      <c r="L230" s="190" t="s">
        <v>274</v>
      </c>
      <c r="M230" s="190"/>
      <c r="N230" s="193"/>
    </row>
    <row r="231" spans="1:15" s="144" customFormat="1" x14ac:dyDescent="0.25">
      <c r="A231" s="222" t="s">
        <v>537</v>
      </c>
      <c r="B231" s="227" t="s">
        <v>641</v>
      </c>
      <c r="C231" s="223" t="s">
        <v>208</v>
      </c>
      <c r="D231" s="223" t="s">
        <v>311</v>
      </c>
      <c r="E231" s="223" t="s">
        <v>178</v>
      </c>
      <c r="F231" s="224">
        <v>43511</v>
      </c>
      <c r="G231" s="223"/>
      <c r="H231" s="224"/>
      <c r="I231" s="224"/>
      <c r="J231" s="223"/>
      <c r="K231" s="223"/>
      <c r="L231" s="223" t="s">
        <v>274</v>
      </c>
      <c r="M231" s="190"/>
      <c r="N231" s="193"/>
    </row>
    <row r="232" spans="1:15" s="144" customFormat="1" x14ac:dyDescent="0.25">
      <c r="A232" s="222"/>
      <c r="B232" s="227"/>
      <c r="C232" s="223"/>
      <c r="D232" s="223"/>
      <c r="E232" s="223"/>
      <c r="F232" s="224"/>
      <c r="G232" s="190" t="s">
        <v>180</v>
      </c>
      <c r="H232" s="192">
        <v>43537</v>
      </c>
      <c r="I232" s="192">
        <v>43538</v>
      </c>
      <c r="J232" s="190" t="s">
        <v>183</v>
      </c>
      <c r="K232" s="190">
        <v>1</v>
      </c>
      <c r="L232" s="223"/>
      <c r="M232" s="190"/>
      <c r="N232" s="193"/>
    </row>
    <row r="233" spans="1:15" s="144" customFormat="1" x14ac:dyDescent="0.25">
      <c r="A233" s="222" t="s">
        <v>537</v>
      </c>
      <c r="B233" s="227" t="s">
        <v>648</v>
      </c>
      <c r="C233" s="223" t="s">
        <v>208</v>
      </c>
      <c r="D233" s="223" t="s">
        <v>177</v>
      </c>
      <c r="E233" s="223" t="s">
        <v>185</v>
      </c>
      <c r="F233" s="224">
        <v>43468</v>
      </c>
      <c r="G233" s="190" t="s">
        <v>501</v>
      </c>
      <c r="H233" s="192">
        <v>43528</v>
      </c>
      <c r="I233" s="192">
        <v>43544</v>
      </c>
      <c r="J233" s="190" t="s">
        <v>491</v>
      </c>
      <c r="K233" s="190">
        <v>6</v>
      </c>
      <c r="L233" s="223" t="s">
        <v>274</v>
      </c>
      <c r="M233" s="190"/>
      <c r="N233" s="193"/>
    </row>
    <row r="234" spans="1:15" s="144" customFormat="1" x14ac:dyDescent="0.25">
      <c r="A234" s="222"/>
      <c r="B234" s="227"/>
      <c r="C234" s="223"/>
      <c r="D234" s="223"/>
      <c r="E234" s="223"/>
      <c r="F234" s="224"/>
      <c r="G234" s="190" t="s">
        <v>179</v>
      </c>
      <c r="H234" s="192">
        <v>43544</v>
      </c>
      <c r="I234" s="192">
        <v>43544</v>
      </c>
      <c r="J234" s="190" t="s">
        <v>183</v>
      </c>
      <c r="K234" s="190">
        <v>1</v>
      </c>
      <c r="L234" s="223"/>
      <c r="M234" s="190"/>
      <c r="N234" s="193"/>
    </row>
    <row r="235" spans="1:15" s="144" customFormat="1" ht="30" customHeight="1" x14ac:dyDescent="0.25">
      <c r="A235" s="222" t="s">
        <v>537</v>
      </c>
      <c r="B235" s="227" t="s">
        <v>642</v>
      </c>
      <c r="C235" s="223" t="s">
        <v>208</v>
      </c>
      <c r="D235" s="223" t="s">
        <v>177</v>
      </c>
      <c r="E235" s="223" t="s">
        <v>185</v>
      </c>
      <c r="F235" s="224">
        <v>43468</v>
      </c>
      <c r="G235" s="190" t="s">
        <v>619</v>
      </c>
      <c r="H235" s="192">
        <v>43522</v>
      </c>
      <c r="I235" s="192">
        <v>43531</v>
      </c>
      <c r="J235" s="190" t="s">
        <v>196</v>
      </c>
      <c r="K235" s="190">
        <v>3</v>
      </c>
      <c r="L235" s="223" t="s">
        <v>274</v>
      </c>
      <c r="M235" s="190"/>
      <c r="N235" s="193"/>
    </row>
    <row r="236" spans="1:15" s="144" customFormat="1" x14ac:dyDescent="0.25">
      <c r="A236" s="222"/>
      <c r="B236" s="227"/>
      <c r="C236" s="223"/>
      <c r="D236" s="223"/>
      <c r="E236" s="223"/>
      <c r="F236" s="224"/>
      <c r="G236" s="190" t="s">
        <v>179</v>
      </c>
      <c r="H236" s="192">
        <v>43537</v>
      </c>
      <c r="I236" s="192">
        <v>43538</v>
      </c>
      <c r="J236" s="190" t="s">
        <v>182</v>
      </c>
      <c r="K236" s="190">
        <v>2</v>
      </c>
      <c r="L236" s="223"/>
      <c r="M236" s="190"/>
      <c r="N236" s="193"/>
    </row>
    <row r="237" spans="1:15" s="144" customFormat="1" x14ac:dyDescent="0.25">
      <c r="A237" s="222"/>
      <c r="B237" s="227"/>
      <c r="C237" s="223"/>
      <c r="D237" s="223"/>
      <c r="E237" s="223"/>
      <c r="F237" s="224"/>
      <c r="G237" s="190" t="s">
        <v>181</v>
      </c>
      <c r="H237" s="192">
        <v>43503</v>
      </c>
      <c r="I237" s="192">
        <v>43503</v>
      </c>
      <c r="J237" s="190" t="s">
        <v>183</v>
      </c>
      <c r="K237" s="190">
        <v>1</v>
      </c>
      <c r="L237" s="223"/>
      <c r="M237" s="190"/>
      <c r="N237" s="193"/>
    </row>
    <row r="238" spans="1:15" s="144" customFormat="1" x14ac:dyDescent="0.25">
      <c r="A238" s="222"/>
      <c r="B238" s="227"/>
      <c r="C238" s="223"/>
      <c r="D238" s="223"/>
      <c r="E238" s="223"/>
      <c r="F238" s="224"/>
      <c r="G238" s="190" t="s">
        <v>180</v>
      </c>
      <c r="H238" s="192">
        <v>43543</v>
      </c>
      <c r="I238" s="192">
        <v>43543</v>
      </c>
      <c r="J238" s="190" t="s">
        <v>183</v>
      </c>
      <c r="K238" s="190">
        <v>1</v>
      </c>
      <c r="L238" s="223"/>
      <c r="M238" s="190"/>
      <c r="N238" s="193"/>
    </row>
    <row r="239" spans="1:15" x14ac:dyDescent="0.25">
      <c r="A239" s="197" t="s">
        <v>532</v>
      </c>
      <c r="B239" s="267" t="s">
        <v>692</v>
      </c>
      <c r="C239" s="263" t="s">
        <v>208</v>
      </c>
      <c r="D239" s="263" t="s">
        <v>518</v>
      </c>
      <c r="E239" s="263" t="s">
        <v>185</v>
      </c>
      <c r="F239" s="265">
        <v>43322</v>
      </c>
      <c r="G239" s="202" t="s">
        <v>667</v>
      </c>
      <c r="H239" s="204">
        <v>43525</v>
      </c>
      <c r="I239" s="204">
        <v>43530</v>
      </c>
      <c r="J239" s="178" t="s">
        <v>196</v>
      </c>
      <c r="K239" s="205">
        <v>3</v>
      </c>
      <c r="L239" s="261" t="s">
        <v>274</v>
      </c>
      <c r="M239" s="177"/>
      <c r="N239" s="206"/>
    </row>
    <row r="240" spans="1:15" s="25" customFormat="1" ht="30" customHeight="1" x14ac:dyDescent="0.25">
      <c r="A240" s="189" t="s">
        <v>532</v>
      </c>
      <c r="B240" s="268"/>
      <c r="C240" s="264"/>
      <c r="D240" s="264"/>
      <c r="E240" s="264"/>
      <c r="F240" s="266"/>
      <c r="G240" s="190" t="s">
        <v>184</v>
      </c>
      <c r="H240" s="192">
        <v>43515</v>
      </c>
      <c r="I240" s="192">
        <v>40229</v>
      </c>
      <c r="J240" s="190" t="s">
        <v>182</v>
      </c>
      <c r="K240" s="190">
        <v>2</v>
      </c>
      <c r="L240" s="262"/>
      <c r="M240" s="190"/>
      <c r="N240" s="193"/>
    </row>
    <row r="241" spans="1:14" s="25" customFormat="1" ht="30" customHeight="1" x14ac:dyDescent="0.25">
      <c r="A241" s="189"/>
      <c r="B241" s="267" t="s">
        <v>698</v>
      </c>
      <c r="C241" s="263" t="s">
        <v>248</v>
      </c>
      <c r="D241" s="270" t="s">
        <v>311</v>
      </c>
      <c r="E241" s="270" t="s">
        <v>178</v>
      </c>
      <c r="F241" s="271">
        <v>43556</v>
      </c>
      <c r="G241" s="263" t="s">
        <v>180</v>
      </c>
      <c r="H241" s="265">
        <v>43556</v>
      </c>
      <c r="I241" s="265">
        <v>43556</v>
      </c>
      <c r="J241" s="263" t="s">
        <v>183</v>
      </c>
      <c r="K241" s="263">
        <v>1</v>
      </c>
      <c r="L241" s="261" t="s">
        <v>274</v>
      </c>
      <c r="M241" s="214"/>
      <c r="N241" s="193"/>
    </row>
    <row r="242" spans="1:14" s="25" customFormat="1" ht="30" customHeight="1" x14ac:dyDescent="0.25">
      <c r="A242" s="189"/>
      <c r="B242" s="268"/>
      <c r="C242" s="264"/>
      <c r="D242" s="270" t="s">
        <v>207</v>
      </c>
      <c r="E242" s="270" t="s">
        <v>178</v>
      </c>
      <c r="F242" s="271">
        <v>43556</v>
      </c>
      <c r="G242" s="264"/>
      <c r="H242" s="266"/>
      <c r="I242" s="266"/>
      <c r="J242" s="264"/>
      <c r="K242" s="264"/>
      <c r="L242" s="262"/>
      <c r="M242" s="214"/>
      <c r="N242" s="193"/>
    </row>
    <row r="243" spans="1:14" s="25" customFormat="1" ht="30" customHeight="1" x14ac:dyDescent="0.25">
      <c r="A243" s="189"/>
      <c r="B243" s="269" t="s">
        <v>652</v>
      </c>
      <c r="C243" s="270" t="s">
        <v>248</v>
      </c>
      <c r="D243" s="270" t="s">
        <v>680</v>
      </c>
      <c r="E243" s="270" t="s">
        <v>178</v>
      </c>
      <c r="F243" s="271">
        <v>43557</v>
      </c>
      <c r="G243" s="214" t="s">
        <v>180</v>
      </c>
      <c r="H243" s="215">
        <v>43557</v>
      </c>
      <c r="I243" s="215">
        <v>43557</v>
      </c>
      <c r="J243" s="214" t="s">
        <v>183</v>
      </c>
      <c r="K243" s="214">
        <v>1</v>
      </c>
      <c r="L243" s="272" t="s">
        <v>274</v>
      </c>
      <c r="M243" s="214"/>
      <c r="N243" s="193"/>
    </row>
    <row r="244" spans="1:14" s="25" customFormat="1" ht="30" customHeight="1" x14ac:dyDescent="0.25">
      <c r="A244" s="189"/>
      <c r="B244" s="269" t="s">
        <v>699</v>
      </c>
      <c r="C244" s="270" t="s">
        <v>248</v>
      </c>
      <c r="D244" s="270"/>
      <c r="E244" s="270"/>
      <c r="F244" s="271"/>
      <c r="G244" s="214" t="s">
        <v>180</v>
      </c>
      <c r="H244" s="215">
        <v>43559</v>
      </c>
      <c r="I244" s="215">
        <v>43569</v>
      </c>
      <c r="J244" s="214" t="s">
        <v>510</v>
      </c>
      <c r="K244" s="214">
        <v>7</v>
      </c>
      <c r="L244" s="272"/>
      <c r="M244" s="214"/>
      <c r="N244" s="193"/>
    </row>
    <row r="245" spans="1:14" s="25" customFormat="1" ht="30" customHeight="1" x14ac:dyDescent="0.25">
      <c r="A245" s="189"/>
      <c r="B245" s="269"/>
      <c r="C245" s="270"/>
      <c r="D245" s="270"/>
      <c r="E245" s="270"/>
      <c r="F245" s="271"/>
      <c r="G245" s="214" t="s">
        <v>485</v>
      </c>
      <c r="H245" s="215"/>
      <c r="I245" s="215"/>
      <c r="J245" s="214"/>
      <c r="K245" s="214"/>
      <c r="L245" s="272"/>
      <c r="M245" s="214"/>
      <c r="N245" s="193"/>
    </row>
    <row r="246" spans="1:14" s="25" customFormat="1" ht="30" customHeight="1" x14ac:dyDescent="0.25">
      <c r="A246" s="189"/>
      <c r="B246" s="269"/>
      <c r="C246" s="270"/>
      <c r="D246" s="270"/>
      <c r="E246" s="270"/>
      <c r="F246" s="271"/>
      <c r="G246" s="274" t="s">
        <v>501</v>
      </c>
      <c r="H246" s="273">
        <v>43556</v>
      </c>
      <c r="I246" s="273">
        <v>43566</v>
      </c>
      <c r="J246" s="274" t="s">
        <v>507</v>
      </c>
      <c r="K246" s="274">
        <v>8</v>
      </c>
      <c r="L246" s="272"/>
      <c r="M246" s="214"/>
      <c r="N246" s="193"/>
    </row>
    <row r="247" spans="1:14" s="25" customFormat="1" ht="30" customHeight="1" x14ac:dyDescent="0.25">
      <c r="A247" s="189"/>
      <c r="B247" s="269"/>
      <c r="C247" s="270"/>
      <c r="D247" s="270"/>
      <c r="E247" s="270"/>
      <c r="F247" s="271"/>
      <c r="G247" s="274"/>
      <c r="H247" s="273"/>
      <c r="I247" s="273"/>
      <c r="J247" s="274"/>
      <c r="K247" s="274"/>
      <c r="L247" s="272"/>
      <c r="M247" s="214"/>
      <c r="N247" s="193"/>
    </row>
    <row r="248" spans="1:14" s="25" customFormat="1" ht="30" customHeight="1" x14ac:dyDescent="0.25">
      <c r="A248" s="189"/>
      <c r="B248" s="269" t="s">
        <v>700</v>
      </c>
      <c r="C248" s="270" t="s">
        <v>248</v>
      </c>
      <c r="D248" s="270" t="s">
        <v>207</v>
      </c>
      <c r="E248" s="270" t="s">
        <v>178</v>
      </c>
      <c r="F248" s="271">
        <v>43570</v>
      </c>
      <c r="G248" s="263" t="s">
        <v>180</v>
      </c>
      <c r="H248" s="265">
        <v>43570</v>
      </c>
      <c r="I248" s="265">
        <v>43570</v>
      </c>
      <c r="J248" s="263" t="s">
        <v>183</v>
      </c>
      <c r="K248" s="263">
        <v>1</v>
      </c>
      <c r="L248" s="272"/>
      <c r="M248" s="214"/>
      <c r="N248" s="193"/>
    </row>
    <row r="249" spans="1:14" s="25" customFormat="1" ht="30" customHeight="1" x14ac:dyDescent="0.25">
      <c r="A249" s="189"/>
      <c r="B249" s="269" t="s">
        <v>701</v>
      </c>
      <c r="C249" s="270" t="s">
        <v>248</v>
      </c>
      <c r="D249" s="270" t="s">
        <v>680</v>
      </c>
      <c r="E249" s="270" t="s">
        <v>178</v>
      </c>
      <c r="F249" s="271">
        <v>43570</v>
      </c>
      <c r="G249" s="264"/>
      <c r="H249" s="266"/>
      <c r="I249" s="266"/>
      <c r="J249" s="264"/>
      <c r="K249" s="264"/>
      <c r="L249" s="272"/>
      <c r="M249" s="214"/>
      <c r="N249" s="193"/>
    </row>
    <row r="250" spans="1:14" s="25" customFormat="1" ht="30" customHeight="1" x14ac:dyDescent="0.25">
      <c r="A250" s="189"/>
      <c r="B250" s="269" t="s">
        <v>702</v>
      </c>
      <c r="C250" s="270" t="s">
        <v>248</v>
      </c>
      <c r="D250" s="270" t="s">
        <v>680</v>
      </c>
      <c r="E250" s="270" t="s">
        <v>178</v>
      </c>
      <c r="F250" s="271">
        <v>43571</v>
      </c>
      <c r="G250" s="263" t="s">
        <v>180</v>
      </c>
      <c r="H250" s="265">
        <v>43571</v>
      </c>
      <c r="I250" s="265">
        <v>43571</v>
      </c>
      <c r="J250" s="263" t="s">
        <v>183</v>
      </c>
      <c r="K250" s="263">
        <v>1</v>
      </c>
      <c r="L250" s="272"/>
      <c r="M250" s="214"/>
      <c r="N250" s="193"/>
    </row>
    <row r="251" spans="1:14" s="25" customFormat="1" ht="30" customHeight="1" x14ac:dyDescent="0.25">
      <c r="A251" s="189"/>
      <c r="B251" s="269" t="s">
        <v>652</v>
      </c>
      <c r="C251" s="270"/>
      <c r="D251" s="270" t="s">
        <v>207</v>
      </c>
      <c r="E251" s="270" t="s">
        <v>178</v>
      </c>
      <c r="F251" s="271">
        <v>43571</v>
      </c>
      <c r="G251" s="264"/>
      <c r="H251" s="266"/>
      <c r="I251" s="266"/>
      <c r="J251" s="264"/>
      <c r="K251" s="264"/>
      <c r="L251" s="272"/>
      <c r="M251" s="214"/>
      <c r="N251" s="193"/>
    </row>
    <row r="252" spans="1:14" s="25" customFormat="1" ht="30" customHeight="1" x14ac:dyDescent="0.25">
      <c r="A252" s="189"/>
      <c r="B252" s="269" t="s">
        <v>703</v>
      </c>
      <c r="C252" s="270" t="s">
        <v>248</v>
      </c>
      <c r="D252" s="270" t="s">
        <v>206</v>
      </c>
      <c r="E252" s="270" t="s">
        <v>178</v>
      </c>
      <c r="F252" s="271">
        <v>43567</v>
      </c>
      <c r="G252" s="214" t="s">
        <v>180</v>
      </c>
      <c r="H252" s="271">
        <v>43571</v>
      </c>
      <c r="I252" s="215">
        <v>43577</v>
      </c>
      <c r="J252" s="214" t="s">
        <v>182</v>
      </c>
      <c r="K252" s="214">
        <v>2</v>
      </c>
      <c r="L252" s="272"/>
      <c r="M252" s="214"/>
      <c r="N252" s="193"/>
    </row>
    <row r="253" spans="1:14" s="25" customFormat="1" ht="30" customHeight="1" x14ac:dyDescent="0.25">
      <c r="A253" s="189"/>
      <c r="B253" s="269"/>
      <c r="C253" s="270"/>
      <c r="D253" s="270"/>
      <c r="E253" s="270"/>
      <c r="F253" s="271"/>
      <c r="G253" s="214"/>
      <c r="H253" s="215"/>
      <c r="I253" s="215"/>
      <c r="J253" s="214"/>
      <c r="K253" s="214"/>
      <c r="L253" s="272"/>
      <c r="M253" s="214"/>
      <c r="N253" s="193"/>
    </row>
    <row r="254" spans="1:14" s="144" customFormat="1" x14ac:dyDescent="0.25">
      <c r="A254" s="186"/>
      <c r="B254" s="213" t="s">
        <v>697</v>
      </c>
      <c r="C254" s="187"/>
      <c r="D254" s="188"/>
      <c r="E254" s="188"/>
      <c r="F254" s="188"/>
      <c r="G254" s="188"/>
      <c r="H254" s="188"/>
      <c r="I254" s="188"/>
      <c r="J254" s="188"/>
      <c r="K254" s="207"/>
      <c r="L254" s="188"/>
      <c r="M254" s="207"/>
      <c r="N254" s="207"/>
    </row>
    <row r="255" spans="1:14" s="144" customFormat="1" ht="30" x14ac:dyDescent="0.25">
      <c r="A255" s="197" t="s">
        <v>537</v>
      </c>
      <c r="B255" s="196" t="s">
        <v>655</v>
      </c>
      <c r="C255" s="193" t="s">
        <v>208</v>
      </c>
      <c r="D255" s="201" t="s">
        <v>177</v>
      </c>
      <c r="E255" s="202" t="s">
        <v>185</v>
      </c>
      <c r="F255" s="203">
        <v>43429</v>
      </c>
      <c r="G255" s="226" t="s">
        <v>181</v>
      </c>
      <c r="H255" s="224">
        <v>43497</v>
      </c>
      <c r="I255" s="224">
        <v>43524</v>
      </c>
      <c r="J255" s="223" t="s">
        <v>659</v>
      </c>
      <c r="K255" s="223">
        <v>20</v>
      </c>
      <c r="L255" s="190" t="s">
        <v>663</v>
      </c>
      <c r="M255" s="190"/>
      <c r="N255" s="193"/>
    </row>
    <row r="256" spans="1:14" s="144" customFormat="1" ht="30" x14ac:dyDescent="0.25">
      <c r="A256" s="197" t="s">
        <v>537</v>
      </c>
      <c r="B256" s="196" t="s">
        <v>656</v>
      </c>
      <c r="C256" s="193" t="s">
        <v>208</v>
      </c>
      <c r="D256" s="201" t="s">
        <v>177</v>
      </c>
      <c r="E256" s="202" t="s">
        <v>185</v>
      </c>
      <c r="F256" s="192">
        <v>43350</v>
      </c>
      <c r="G256" s="226"/>
      <c r="H256" s="224"/>
      <c r="I256" s="224"/>
      <c r="J256" s="223"/>
      <c r="K256" s="223"/>
      <c r="L256" s="190" t="s">
        <v>664</v>
      </c>
      <c r="M256" s="190"/>
      <c r="N256" s="193"/>
    </row>
    <row r="257" spans="1:14" s="144" customFormat="1" ht="30" x14ac:dyDescent="0.25">
      <c r="A257" s="197" t="s">
        <v>537</v>
      </c>
      <c r="B257" s="196" t="s">
        <v>657</v>
      </c>
      <c r="C257" s="193" t="s">
        <v>208</v>
      </c>
      <c r="D257" s="201" t="s">
        <v>177</v>
      </c>
      <c r="E257" s="202" t="s">
        <v>185</v>
      </c>
      <c r="F257" s="192">
        <v>43350</v>
      </c>
      <c r="G257" s="226"/>
      <c r="H257" s="224"/>
      <c r="I257" s="224"/>
      <c r="J257" s="223"/>
      <c r="K257" s="223"/>
      <c r="L257" s="190" t="s">
        <v>663</v>
      </c>
      <c r="M257" s="190"/>
      <c r="N257" s="193"/>
    </row>
    <row r="258" spans="1:14" s="144" customFormat="1" ht="30" x14ac:dyDescent="0.25">
      <c r="A258" s="197" t="s">
        <v>537</v>
      </c>
      <c r="B258" s="196" t="s">
        <v>658</v>
      </c>
      <c r="C258" s="193" t="s">
        <v>208</v>
      </c>
      <c r="D258" s="201" t="s">
        <v>177</v>
      </c>
      <c r="E258" s="202" t="s">
        <v>185</v>
      </c>
      <c r="F258" s="192">
        <v>43350</v>
      </c>
      <c r="G258" s="226"/>
      <c r="H258" s="224"/>
      <c r="I258" s="224"/>
      <c r="J258" s="223"/>
      <c r="K258" s="223"/>
      <c r="L258" s="190" t="s">
        <v>664</v>
      </c>
      <c r="M258" s="190"/>
      <c r="N258" s="193"/>
    </row>
    <row r="259" spans="1:14" s="144" customFormat="1" ht="30" x14ac:dyDescent="0.25">
      <c r="A259" s="197" t="s">
        <v>537</v>
      </c>
      <c r="B259" s="200" t="s">
        <v>661</v>
      </c>
      <c r="C259" s="193" t="s">
        <v>208</v>
      </c>
      <c r="D259" s="190" t="s">
        <v>177</v>
      </c>
      <c r="E259" s="190" t="s">
        <v>185</v>
      </c>
      <c r="F259" s="192">
        <v>43350</v>
      </c>
      <c r="G259" s="190" t="s">
        <v>501</v>
      </c>
      <c r="H259" s="192">
        <v>43504</v>
      </c>
      <c r="I259" s="192">
        <v>43519</v>
      </c>
      <c r="J259" s="190" t="s">
        <v>510</v>
      </c>
      <c r="K259" s="190">
        <v>1</v>
      </c>
      <c r="L259" s="190" t="s">
        <v>664</v>
      </c>
      <c r="M259" s="190"/>
      <c r="N259" s="193"/>
    </row>
    <row r="260" spans="1:14" s="144" customFormat="1" ht="30" x14ac:dyDescent="0.25">
      <c r="A260" s="197" t="s">
        <v>532</v>
      </c>
      <c r="B260" s="196" t="s">
        <v>655</v>
      </c>
      <c r="C260" s="193" t="s">
        <v>208</v>
      </c>
      <c r="D260" s="201" t="s">
        <v>177</v>
      </c>
      <c r="E260" s="202" t="s">
        <v>185</v>
      </c>
      <c r="F260" s="203">
        <v>43429</v>
      </c>
      <c r="G260" s="190" t="s">
        <v>667</v>
      </c>
      <c r="H260" s="192">
        <v>43504</v>
      </c>
      <c r="I260" s="192">
        <v>43510</v>
      </c>
      <c r="J260" s="190" t="s">
        <v>196</v>
      </c>
      <c r="K260" s="190">
        <v>3</v>
      </c>
      <c r="L260" s="190" t="s">
        <v>213</v>
      </c>
      <c r="M260" s="190"/>
      <c r="N260" s="193"/>
    </row>
    <row r="261" spans="1:14" s="144" customFormat="1" ht="30" x14ac:dyDescent="0.25">
      <c r="A261" s="197" t="s">
        <v>532</v>
      </c>
      <c r="B261" s="196" t="s">
        <v>657</v>
      </c>
      <c r="C261" s="193" t="s">
        <v>208</v>
      </c>
      <c r="D261" s="201" t="s">
        <v>177</v>
      </c>
      <c r="E261" s="202" t="s">
        <v>185</v>
      </c>
      <c r="F261" s="192">
        <v>43350</v>
      </c>
      <c r="G261" s="190" t="s">
        <v>667</v>
      </c>
      <c r="H261" s="192">
        <v>43510</v>
      </c>
      <c r="I261" s="192">
        <v>43511</v>
      </c>
      <c r="J261" s="190" t="s">
        <v>182</v>
      </c>
      <c r="K261" s="190">
        <v>2</v>
      </c>
      <c r="L261" s="190" t="s">
        <v>213</v>
      </c>
      <c r="M261" s="190"/>
      <c r="N261" s="193"/>
    </row>
    <row r="262" spans="1:14" s="144" customFormat="1" x14ac:dyDescent="0.25">
      <c r="A262" s="197" t="s">
        <v>532</v>
      </c>
      <c r="B262" s="196" t="s">
        <v>656</v>
      </c>
      <c r="C262" s="223" t="s">
        <v>208</v>
      </c>
      <c r="D262" s="225" t="s">
        <v>177</v>
      </c>
      <c r="E262" s="226" t="s">
        <v>185</v>
      </c>
      <c r="F262" s="224">
        <v>43350</v>
      </c>
      <c r="G262" s="223" t="s">
        <v>667</v>
      </c>
      <c r="H262" s="224">
        <v>43516</v>
      </c>
      <c r="I262" s="224">
        <v>43516</v>
      </c>
      <c r="J262" s="223" t="s">
        <v>182</v>
      </c>
      <c r="K262" s="223">
        <v>2</v>
      </c>
      <c r="L262" s="223" t="s">
        <v>213</v>
      </c>
      <c r="M262" s="190"/>
      <c r="N262" s="193"/>
    </row>
    <row r="263" spans="1:14" s="144" customFormat="1" ht="30" x14ac:dyDescent="0.25">
      <c r="A263" s="197" t="s">
        <v>532</v>
      </c>
      <c r="B263" s="196" t="s">
        <v>658</v>
      </c>
      <c r="C263" s="223"/>
      <c r="D263" s="225"/>
      <c r="E263" s="226"/>
      <c r="F263" s="224"/>
      <c r="G263" s="223"/>
      <c r="H263" s="224"/>
      <c r="I263" s="224"/>
      <c r="J263" s="223"/>
      <c r="K263" s="223"/>
      <c r="L263" s="223"/>
      <c r="M263" s="190"/>
      <c r="N263" s="193"/>
    </row>
    <row r="264" spans="1:14" s="144" customFormat="1" ht="30" x14ac:dyDescent="0.25">
      <c r="A264" s="197" t="s">
        <v>537</v>
      </c>
      <c r="B264" s="196" t="s">
        <v>689</v>
      </c>
      <c r="C264" s="193" t="s">
        <v>208</v>
      </c>
      <c r="D264" s="201" t="s">
        <v>177</v>
      </c>
      <c r="E264" s="202" t="s">
        <v>185</v>
      </c>
      <c r="F264" s="192">
        <v>43495</v>
      </c>
      <c r="G264" s="190" t="s">
        <v>501</v>
      </c>
      <c r="H264" s="192">
        <v>43545</v>
      </c>
      <c r="I264" s="192">
        <v>43545</v>
      </c>
      <c r="J264" s="190" t="s">
        <v>183</v>
      </c>
      <c r="K264" s="190">
        <v>1</v>
      </c>
      <c r="L264" s="190" t="s">
        <v>662</v>
      </c>
      <c r="M264" s="190"/>
      <c r="N264" s="193"/>
    </row>
    <row r="265" spans="1:14" s="144" customFormat="1" ht="30" x14ac:dyDescent="0.25">
      <c r="A265" s="197" t="s">
        <v>532</v>
      </c>
      <c r="B265" s="196" t="s">
        <v>694</v>
      </c>
      <c r="C265" s="193" t="s">
        <v>208</v>
      </c>
      <c r="D265" s="201" t="s">
        <v>177</v>
      </c>
      <c r="E265" s="202" t="s">
        <v>185</v>
      </c>
      <c r="F265" s="192">
        <v>43495</v>
      </c>
      <c r="G265" s="190" t="s">
        <v>667</v>
      </c>
      <c r="H265" s="192">
        <v>43531</v>
      </c>
      <c r="I265" s="192">
        <v>43544</v>
      </c>
      <c r="J265" s="190" t="s">
        <v>510</v>
      </c>
      <c r="K265" s="190">
        <v>7</v>
      </c>
      <c r="L265" s="190" t="s">
        <v>213</v>
      </c>
      <c r="M265" s="190"/>
      <c r="N265" s="193"/>
    </row>
    <row r="266" spans="1:14" s="144" customFormat="1" ht="30" x14ac:dyDescent="0.25">
      <c r="A266" s="197" t="s">
        <v>532</v>
      </c>
      <c r="B266" s="196" t="s">
        <v>693</v>
      </c>
      <c r="C266" s="193" t="s">
        <v>208</v>
      </c>
      <c r="D266" s="201" t="s">
        <v>177</v>
      </c>
      <c r="E266" s="202" t="s">
        <v>185</v>
      </c>
      <c r="F266" s="202" t="s">
        <v>691</v>
      </c>
      <c r="G266" s="190" t="s">
        <v>667</v>
      </c>
      <c r="H266" s="192">
        <v>43545</v>
      </c>
      <c r="I266" s="192">
        <v>43546</v>
      </c>
      <c r="J266" s="190" t="s">
        <v>182</v>
      </c>
      <c r="K266" s="190">
        <v>2</v>
      </c>
      <c r="L266" s="190" t="s">
        <v>662</v>
      </c>
      <c r="M266" s="190"/>
      <c r="N266" s="193"/>
    </row>
    <row r="267" spans="1:14" s="144" customFormat="1" ht="30" x14ac:dyDescent="0.25">
      <c r="A267" s="197" t="s">
        <v>537</v>
      </c>
      <c r="B267" s="196" t="s">
        <v>695</v>
      </c>
      <c r="C267" s="193" t="s">
        <v>208</v>
      </c>
      <c r="D267" s="201" t="s">
        <v>177</v>
      </c>
      <c r="E267" s="202" t="s">
        <v>185</v>
      </c>
      <c r="F267" s="192">
        <v>43495</v>
      </c>
      <c r="G267" s="190" t="s">
        <v>619</v>
      </c>
      <c r="H267" s="192">
        <v>43543</v>
      </c>
      <c r="I267" s="192">
        <v>43552</v>
      </c>
      <c r="J267" s="190" t="s">
        <v>182</v>
      </c>
      <c r="K267" s="190">
        <v>2</v>
      </c>
      <c r="L267" s="190" t="s">
        <v>662</v>
      </c>
      <c r="M267" s="190"/>
      <c r="N267" s="193"/>
    </row>
    <row r="268" spans="1:14" s="144" customFormat="1" ht="30" x14ac:dyDescent="0.25">
      <c r="A268" s="197" t="s">
        <v>532</v>
      </c>
      <c r="B268" s="196" t="s">
        <v>695</v>
      </c>
      <c r="C268" s="193" t="s">
        <v>208</v>
      </c>
      <c r="D268" s="201" t="s">
        <v>177</v>
      </c>
      <c r="E268" s="202" t="s">
        <v>185</v>
      </c>
      <c r="F268" s="192">
        <v>43495</v>
      </c>
      <c r="G268" s="190" t="s">
        <v>667</v>
      </c>
      <c r="H268" s="192">
        <v>43546</v>
      </c>
      <c r="I268" s="192">
        <v>43549</v>
      </c>
      <c r="J268" s="190" t="s">
        <v>182</v>
      </c>
      <c r="K268" s="190">
        <v>2</v>
      </c>
      <c r="L268" s="190" t="s">
        <v>662</v>
      </c>
      <c r="M268" s="190"/>
      <c r="N268" s="193"/>
    </row>
    <row r="269" spans="1:14" s="144" customFormat="1" ht="30" x14ac:dyDescent="0.25">
      <c r="A269" s="197" t="s">
        <v>537</v>
      </c>
      <c r="B269" s="196" t="s">
        <v>650</v>
      </c>
      <c r="C269" s="193" t="s">
        <v>208</v>
      </c>
      <c r="D269" s="190" t="s">
        <v>271</v>
      </c>
      <c r="E269" s="190" t="s">
        <v>185</v>
      </c>
      <c r="F269" s="192">
        <v>43495</v>
      </c>
      <c r="G269" s="190" t="s">
        <v>179</v>
      </c>
      <c r="H269" s="192">
        <v>43516</v>
      </c>
      <c r="I269" s="192">
        <v>43553</v>
      </c>
      <c r="J269" s="190" t="s">
        <v>651</v>
      </c>
      <c r="K269" s="190">
        <v>10</v>
      </c>
      <c r="L269" s="190" t="s">
        <v>213</v>
      </c>
      <c r="M269" s="190"/>
      <c r="N269" s="193"/>
    </row>
    <row r="270" spans="1:14" s="144" customFormat="1" x14ac:dyDescent="0.25">
      <c r="A270" s="186"/>
      <c r="B270" s="213"/>
      <c r="C270" s="187"/>
      <c r="D270" s="188"/>
      <c r="E270" s="188"/>
      <c r="F270" s="188"/>
      <c r="G270" s="188"/>
      <c r="H270" s="188"/>
      <c r="I270" s="188"/>
      <c r="J270" s="188"/>
      <c r="K270" s="207">
        <f>SUM(K255:K269)</f>
        <v>52</v>
      </c>
      <c r="L270" s="188"/>
      <c r="M270" s="207">
        <f>COUNTIF(M255:M269, "free")</f>
        <v>0</v>
      </c>
      <c r="N270" s="207">
        <f>K270-M270</f>
        <v>52</v>
      </c>
    </row>
    <row r="271" spans="1:14" s="10" customFormat="1" ht="15" customHeight="1" x14ac:dyDescent="0.25">
      <c r="A271" s="231"/>
      <c r="B271" s="239"/>
      <c r="C271" s="217"/>
      <c r="D271" s="229"/>
      <c r="E271" s="240"/>
      <c r="F271" s="241"/>
      <c r="G271" s="172"/>
      <c r="H271" s="179"/>
      <c r="I271" s="179"/>
      <c r="J271" s="172"/>
      <c r="K271" s="171"/>
      <c r="L271" s="91"/>
      <c r="M271" s="171"/>
      <c r="N271" s="120"/>
    </row>
    <row r="272" spans="1:14" s="10" customFormat="1" ht="15" customHeight="1" x14ac:dyDescent="0.25">
      <c r="A272" s="231"/>
      <c r="B272" s="239"/>
      <c r="C272" s="217"/>
      <c r="D272" s="229"/>
      <c r="E272" s="240"/>
      <c r="F272" s="241"/>
      <c r="G272" s="172"/>
      <c r="H272" s="179"/>
      <c r="I272" s="179"/>
      <c r="J272" s="172"/>
      <c r="K272" s="171"/>
      <c r="L272" s="91"/>
      <c r="M272" s="171"/>
      <c r="N272" s="127"/>
    </row>
    <row r="273" spans="1:14" s="10" customFormat="1" ht="30.75" customHeight="1" x14ac:dyDescent="0.25">
      <c r="A273" s="129"/>
      <c r="B273" s="162"/>
      <c r="C273" s="125"/>
      <c r="D273" s="135"/>
      <c r="E273" s="137"/>
      <c r="F273" s="138"/>
      <c r="G273" s="172"/>
      <c r="H273" s="249"/>
      <c r="I273" s="249"/>
      <c r="J273" s="172"/>
      <c r="K273" s="116"/>
      <c r="L273" s="91"/>
      <c r="M273" s="171"/>
      <c r="N273" s="11"/>
    </row>
    <row r="274" spans="1:14" s="10" customFormat="1" ht="30.75" customHeight="1" x14ac:dyDescent="0.25">
      <c r="A274" s="129"/>
      <c r="B274" s="119"/>
      <c r="C274" s="125"/>
      <c r="D274" s="135"/>
      <c r="E274" s="137"/>
      <c r="F274" s="138"/>
      <c r="G274" s="172"/>
      <c r="H274" s="128"/>
      <c r="I274" s="179"/>
      <c r="J274" s="172"/>
      <c r="K274" s="116"/>
      <c r="L274" s="91"/>
      <c r="M274" s="171"/>
      <c r="N274" s="120"/>
    </row>
    <row r="275" spans="1:14" s="10" customFormat="1" x14ac:dyDescent="0.25">
      <c r="A275" s="40"/>
      <c r="B275" s="44"/>
      <c r="C275" s="125"/>
      <c r="D275" s="139"/>
      <c r="E275" s="131"/>
      <c r="F275" s="138"/>
      <c r="G275" s="170"/>
      <c r="H275" s="173"/>
      <c r="I275" s="173"/>
      <c r="J275" s="170"/>
      <c r="K275" s="174"/>
      <c r="L275" s="91"/>
      <c r="M275" s="175"/>
    </row>
    <row r="276" spans="1:14" s="10" customFormat="1" x14ac:dyDescent="0.25">
      <c r="A276" s="40"/>
      <c r="B276" s="44"/>
      <c r="C276" s="125"/>
      <c r="D276" s="139"/>
      <c r="E276" s="131"/>
      <c r="F276" s="138"/>
      <c r="G276" s="170"/>
      <c r="H276" s="173"/>
      <c r="I276" s="173"/>
      <c r="J276" s="170"/>
      <c r="K276" s="174"/>
      <c r="L276" s="91"/>
      <c r="M276" s="175"/>
    </row>
    <row r="277" spans="1:14" s="10" customFormat="1" x14ac:dyDescent="0.25">
      <c r="A277" s="40"/>
      <c r="B277" s="44"/>
      <c r="C277" s="125"/>
      <c r="D277" s="139"/>
      <c r="E277" s="131"/>
      <c r="F277" s="138"/>
      <c r="G277" s="170"/>
      <c r="H277" s="173"/>
      <c r="I277" s="173"/>
      <c r="J277" s="170"/>
      <c r="K277" s="174"/>
      <c r="L277" s="91"/>
      <c r="M277" s="175"/>
    </row>
    <row r="278" spans="1:14" s="10" customFormat="1" ht="31.5" customHeight="1" x14ac:dyDescent="0.25">
      <c r="A278" s="40"/>
      <c r="B278" s="44"/>
      <c r="C278" s="125"/>
      <c r="D278" s="139"/>
      <c r="E278" s="131"/>
      <c r="F278" s="138"/>
      <c r="G278" s="170"/>
      <c r="H278" s="173"/>
      <c r="I278" s="173"/>
      <c r="J278" s="170"/>
      <c r="K278" s="174"/>
      <c r="L278" s="91"/>
      <c r="M278" s="175"/>
    </row>
    <row r="279" spans="1:14" s="10" customFormat="1" ht="31.5" customHeight="1" x14ac:dyDescent="0.25">
      <c r="A279" s="40"/>
      <c r="B279" s="44"/>
      <c r="C279" s="125"/>
      <c r="D279" s="139"/>
      <c r="E279" s="131"/>
      <c r="F279" s="138"/>
      <c r="G279" s="170"/>
      <c r="H279" s="173"/>
      <c r="I279" s="173"/>
      <c r="J279" s="170"/>
      <c r="K279" s="174"/>
      <c r="L279" s="91"/>
      <c r="M279" s="175"/>
    </row>
    <row r="280" spans="1:14" s="10" customFormat="1" ht="31.5" customHeight="1" x14ac:dyDescent="0.25">
      <c r="A280" s="40"/>
      <c r="B280" s="44"/>
      <c r="C280" s="125"/>
      <c r="D280" s="139"/>
      <c r="E280" s="131"/>
      <c r="F280" s="141"/>
      <c r="G280" s="170"/>
      <c r="H280" s="173"/>
      <c r="I280" s="173"/>
      <c r="J280" s="170"/>
      <c r="K280" s="174"/>
      <c r="L280" s="91"/>
      <c r="M280" s="175"/>
    </row>
    <row r="281" spans="1:14" s="10" customFormat="1" ht="31.5" customHeight="1" x14ac:dyDescent="0.25">
      <c r="A281" s="40"/>
      <c r="B281" s="42"/>
      <c r="C281" s="125"/>
      <c r="D281" s="139"/>
      <c r="E281" s="131"/>
      <c r="F281" s="141"/>
      <c r="G281" s="170"/>
      <c r="H281" s="173"/>
      <c r="I281" s="173"/>
      <c r="J281" s="170"/>
      <c r="K281" s="174"/>
      <c r="L281" s="91"/>
      <c r="M281" s="175"/>
    </row>
    <row r="282" spans="1:14" s="10" customFormat="1" ht="31.5" customHeight="1" x14ac:dyDescent="0.25">
      <c r="A282" s="40"/>
      <c r="B282" s="42"/>
      <c r="C282" s="125"/>
      <c r="D282" s="139"/>
      <c r="E282" s="131"/>
      <c r="F282" s="141"/>
      <c r="G282" s="170"/>
      <c r="H282" s="173"/>
      <c r="I282" s="173"/>
      <c r="J282" s="170"/>
      <c r="K282" s="174"/>
      <c r="L282" s="91"/>
      <c r="M282" s="175"/>
    </row>
    <row r="283" spans="1:14" s="10" customFormat="1" ht="31.5" customHeight="1" x14ac:dyDescent="0.25">
      <c r="A283" s="40"/>
      <c r="B283" s="75"/>
      <c r="C283" s="125"/>
      <c r="D283" s="139"/>
      <c r="E283" s="131"/>
      <c r="F283" s="141"/>
      <c r="G283" s="170"/>
      <c r="H283" s="173"/>
      <c r="I283" s="173"/>
      <c r="J283" s="170"/>
      <c r="K283" s="174"/>
      <c r="L283" s="91"/>
      <c r="M283" s="175"/>
    </row>
    <row r="284" spans="1:14" s="10" customFormat="1" ht="31.5" customHeight="1" x14ac:dyDescent="0.25">
      <c r="A284" s="40"/>
      <c r="B284" s="75"/>
      <c r="C284" s="125"/>
      <c r="D284" s="139"/>
      <c r="E284" s="131"/>
      <c r="F284" s="141"/>
      <c r="G284" s="170"/>
      <c r="H284" s="173"/>
      <c r="I284" s="173"/>
      <c r="J284" s="170"/>
      <c r="K284" s="174"/>
      <c r="L284" s="91"/>
      <c r="M284" s="175"/>
    </row>
    <row r="285" spans="1:14" s="10" customFormat="1" ht="31.5" customHeight="1" x14ac:dyDescent="0.25">
      <c r="A285" s="40"/>
      <c r="B285" s="75"/>
      <c r="C285" s="125"/>
      <c r="D285" s="139"/>
      <c r="E285" s="131"/>
      <c r="F285" s="141"/>
      <c r="G285" s="170"/>
      <c r="H285" s="173"/>
      <c r="I285" s="173"/>
      <c r="J285" s="170"/>
      <c r="K285" s="174"/>
      <c r="L285" s="91"/>
      <c r="M285" s="175"/>
    </row>
    <row r="286" spans="1:14" s="10" customFormat="1" ht="31.5" customHeight="1" x14ac:dyDescent="0.25">
      <c r="A286" s="40"/>
      <c r="B286" s="75"/>
      <c r="C286" s="125"/>
      <c r="D286" s="139"/>
      <c r="E286" s="131"/>
      <c r="F286" s="141"/>
      <c r="G286" s="170"/>
      <c r="H286" s="173"/>
      <c r="I286" s="173"/>
      <c r="J286" s="170"/>
      <c r="K286" s="174"/>
      <c r="L286" s="91"/>
      <c r="M286" s="175"/>
    </row>
    <row r="287" spans="1:14" s="10" customFormat="1" ht="31.5" customHeight="1" x14ac:dyDescent="0.25">
      <c r="A287" s="40"/>
      <c r="B287" s="44"/>
      <c r="C287" s="125"/>
      <c r="D287" s="139"/>
      <c r="E287" s="131"/>
      <c r="F287" s="141"/>
      <c r="G287" s="170"/>
      <c r="H287" s="173"/>
      <c r="I287" s="173"/>
      <c r="J287" s="170"/>
      <c r="K287" s="174"/>
      <c r="L287" s="91"/>
      <c r="M287" s="175"/>
    </row>
    <row r="288" spans="1:14" s="10" customFormat="1" ht="31.5" customHeight="1" x14ac:dyDescent="0.25">
      <c r="A288" s="40"/>
      <c r="B288" s="44"/>
      <c r="C288" s="125"/>
      <c r="D288" s="139"/>
      <c r="E288" s="131"/>
      <c r="F288" s="141"/>
      <c r="G288" s="170"/>
      <c r="H288" s="173"/>
      <c r="I288" s="173"/>
      <c r="J288" s="170"/>
      <c r="K288" s="174"/>
      <c r="L288" s="91"/>
      <c r="M288" s="175"/>
    </row>
    <row r="289" spans="1:14" s="10" customFormat="1" ht="31.5" customHeight="1" x14ac:dyDescent="0.25">
      <c r="A289" s="40"/>
      <c r="B289" s="44"/>
      <c r="C289" s="125"/>
      <c r="D289" s="139"/>
      <c r="E289" s="131"/>
      <c r="F289" s="141"/>
      <c r="G289" s="170"/>
      <c r="H289" s="173"/>
      <c r="I289" s="173"/>
      <c r="J289" s="170"/>
      <c r="K289" s="174"/>
      <c r="L289" s="91"/>
      <c r="M289" s="175"/>
    </row>
    <row r="290" spans="1:14" s="10" customFormat="1" ht="31.5" customHeight="1" x14ac:dyDescent="0.25">
      <c r="A290" s="40"/>
      <c r="B290" s="44"/>
      <c r="C290" s="125"/>
      <c r="D290" s="139"/>
      <c r="E290" s="131"/>
      <c r="F290" s="141"/>
      <c r="G290" s="170"/>
      <c r="H290" s="173"/>
      <c r="I290" s="173"/>
      <c r="J290" s="170"/>
      <c r="K290" s="174"/>
      <c r="L290" s="91"/>
      <c r="M290" s="175"/>
    </row>
    <row r="291" spans="1:14" x14ac:dyDescent="0.25">
      <c r="C291" s="125"/>
      <c r="D291" s="139"/>
      <c r="E291" s="131"/>
      <c r="F291" s="140"/>
      <c r="G291" s="170"/>
      <c r="H291" s="173"/>
      <c r="I291" s="173"/>
      <c r="L291" s="163"/>
    </row>
    <row r="292" spans="1:14" x14ac:dyDescent="0.25">
      <c r="C292" s="125"/>
      <c r="D292" s="139"/>
      <c r="E292" s="131"/>
      <c r="F292" s="140"/>
      <c r="G292" s="170"/>
      <c r="H292" s="173"/>
      <c r="I292" s="173"/>
      <c r="L292" s="163"/>
    </row>
    <row r="293" spans="1:14" x14ac:dyDescent="0.25">
      <c r="C293" s="125"/>
      <c r="D293" s="139"/>
      <c r="E293" s="131"/>
      <c r="F293" s="140"/>
      <c r="G293" s="170"/>
      <c r="H293" s="173"/>
      <c r="I293" s="173"/>
      <c r="L293" s="163"/>
    </row>
    <row r="294" spans="1:14" x14ac:dyDescent="0.25">
      <c r="C294" s="125"/>
      <c r="D294" s="139"/>
      <c r="E294" s="131"/>
      <c r="F294" s="140"/>
      <c r="G294" s="170"/>
      <c r="H294" s="173"/>
      <c r="I294" s="173"/>
      <c r="L294" s="163"/>
    </row>
    <row r="295" spans="1:14" x14ac:dyDescent="0.25">
      <c r="C295" s="125"/>
      <c r="D295" s="139"/>
      <c r="E295" s="131"/>
      <c r="F295" s="140"/>
      <c r="G295" s="170"/>
      <c r="H295" s="173"/>
      <c r="I295" s="173"/>
      <c r="L295" s="163"/>
    </row>
    <row r="296" spans="1:14" x14ac:dyDescent="0.25">
      <c r="C296" s="125"/>
      <c r="D296" s="139"/>
      <c r="E296" s="131"/>
      <c r="F296" s="140"/>
      <c r="G296" s="170"/>
      <c r="H296" s="173"/>
      <c r="I296" s="173"/>
      <c r="L296" s="33"/>
    </row>
    <row r="297" spans="1:14" x14ac:dyDescent="0.25">
      <c r="C297" s="125"/>
      <c r="D297" s="139"/>
      <c r="E297" s="131"/>
      <c r="F297" s="140"/>
      <c r="G297" s="170"/>
      <c r="H297" s="173"/>
      <c r="I297" s="173"/>
      <c r="L297" s="163"/>
    </row>
    <row r="298" spans="1:14" x14ac:dyDescent="0.25">
      <c r="C298" s="125"/>
      <c r="D298" s="139"/>
      <c r="E298" s="131"/>
      <c r="F298" s="140"/>
      <c r="G298" s="170"/>
      <c r="H298" s="176"/>
      <c r="I298" s="176"/>
      <c r="L298" s="163"/>
      <c r="N298" s="88"/>
    </row>
    <row r="299" spans="1:14" x14ac:dyDescent="0.25">
      <c r="C299" s="125"/>
      <c r="D299" s="139"/>
      <c r="E299" s="131"/>
      <c r="F299" s="140"/>
      <c r="G299" s="170"/>
      <c r="H299" s="173"/>
      <c r="I299" s="173"/>
      <c r="L299" s="163"/>
    </row>
    <row r="300" spans="1:14" x14ac:dyDescent="0.25">
      <c r="C300" s="125"/>
      <c r="D300" s="139"/>
      <c r="E300" s="131"/>
      <c r="F300" s="140"/>
      <c r="G300" s="170"/>
      <c r="H300" s="173"/>
      <c r="I300" s="173"/>
      <c r="L300" s="163"/>
    </row>
  </sheetData>
  <mergeCells count="361">
    <mergeCell ref="G250:G251"/>
    <mergeCell ref="H250:H251"/>
    <mergeCell ref="I250:I251"/>
    <mergeCell ref="J250:J251"/>
    <mergeCell ref="K250:K251"/>
    <mergeCell ref="B241:B242"/>
    <mergeCell ref="C241:C242"/>
    <mergeCell ref="G241:G242"/>
    <mergeCell ref="H241:H242"/>
    <mergeCell ref="I241:I242"/>
    <mergeCell ref="J241:J242"/>
    <mergeCell ref="K241:K242"/>
    <mergeCell ref="L241:L242"/>
    <mergeCell ref="G248:G249"/>
    <mergeCell ref="H248:H249"/>
    <mergeCell ref="I248:I249"/>
    <mergeCell ref="J248:J249"/>
    <mergeCell ref="K248:K249"/>
    <mergeCell ref="L201:L204"/>
    <mergeCell ref="L199:L200"/>
    <mergeCell ref="M199:M200"/>
    <mergeCell ref="M201:M204"/>
    <mergeCell ref="B239:B240"/>
    <mergeCell ref="L239:L240"/>
    <mergeCell ref="C239:C240"/>
    <mergeCell ref="D239:D240"/>
    <mergeCell ref="E239:E240"/>
    <mergeCell ref="F239:F240"/>
    <mergeCell ref="J205:J206"/>
    <mergeCell ref="K205:K206"/>
    <mergeCell ref="L205:L206"/>
    <mergeCell ref="M205:M206"/>
    <mergeCell ref="A235:A238"/>
    <mergeCell ref="B235:B238"/>
    <mergeCell ref="C235:C238"/>
    <mergeCell ref="D235:D238"/>
    <mergeCell ref="E235:E238"/>
    <mergeCell ref="F235:F238"/>
    <mergeCell ref="L235:L238"/>
    <mergeCell ref="M207:M208"/>
    <mergeCell ref="L223:L225"/>
    <mergeCell ref="M223:M225"/>
    <mergeCell ref="A224:A225"/>
    <mergeCell ref="B224:B225"/>
    <mergeCell ref="C224:C225"/>
    <mergeCell ref="D224:D225"/>
    <mergeCell ref="E224:E225"/>
    <mergeCell ref="F224:F225"/>
    <mergeCell ref="B211:B213"/>
    <mergeCell ref="C211:C213"/>
    <mergeCell ref="D211:D213"/>
    <mergeCell ref="E211:E213"/>
    <mergeCell ref="F211:F213"/>
    <mergeCell ref="A211:A213"/>
    <mergeCell ref="A199:A200"/>
    <mergeCell ref="B199:B200"/>
    <mergeCell ref="C199:C200"/>
    <mergeCell ref="D199:D200"/>
    <mergeCell ref="E199:E200"/>
    <mergeCell ref="F199:F200"/>
    <mergeCell ref="G209:G210"/>
    <mergeCell ref="H209:H210"/>
    <mergeCell ref="I209:I210"/>
    <mergeCell ref="J209:J210"/>
    <mergeCell ref="K209:K210"/>
    <mergeCell ref="L209:L210"/>
    <mergeCell ref="M209:M210"/>
    <mergeCell ref="L211:L213"/>
    <mergeCell ref="M211:M213"/>
    <mergeCell ref="A197:A198"/>
    <mergeCell ref="B197:B198"/>
    <mergeCell ref="C197:C198"/>
    <mergeCell ref="D197:D198"/>
    <mergeCell ref="E197:E198"/>
    <mergeCell ref="F197:F198"/>
    <mergeCell ref="A201:A204"/>
    <mergeCell ref="B201:B204"/>
    <mergeCell ref="C201:C204"/>
    <mergeCell ref="D201:D204"/>
    <mergeCell ref="E201:E204"/>
    <mergeCell ref="F201:F204"/>
    <mergeCell ref="B87:B88"/>
    <mergeCell ref="C87:C88"/>
    <mergeCell ref="D87:D88"/>
    <mergeCell ref="E87:E88"/>
    <mergeCell ref="B89:B90"/>
    <mergeCell ref="N80:N81"/>
    <mergeCell ref="N78:N79"/>
    <mergeCell ref="N83:N84"/>
    <mergeCell ref="C83:C84"/>
    <mergeCell ref="D83:D84"/>
    <mergeCell ref="E83:E84"/>
    <mergeCell ref="F83:F84"/>
    <mergeCell ref="L83:L84"/>
    <mergeCell ref="D80:D81"/>
    <mergeCell ref="E80:E81"/>
    <mergeCell ref="F80:F81"/>
    <mergeCell ref="D78:D79"/>
    <mergeCell ref="E78:E79"/>
    <mergeCell ref="F78:F79"/>
    <mergeCell ref="L78:L79"/>
    <mergeCell ref="L80:L81"/>
    <mergeCell ref="N1:N2"/>
    <mergeCell ref="L64:L67"/>
    <mergeCell ref="H75:H76"/>
    <mergeCell ref="I75:I76"/>
    <mergeCell ref="J75:J76"/>
    <mergeCell ref="K75:K76"/>
    <mergeCell ref="L75:L76"/>
    <mergeCell ref="N75:N76"/>
    <mergeCell ref="M72:M73"/>
    <mergeCell ref="M1:M2"/>
    <mergeCell ref="M48:M49"/>
    <mergeCell ref="K38:K39"/>
    <mergeCell ref="J38:J39"/>
    <mergeCell ref="H48:I51"/>
    <mergeCell ref="K43:K45"/>
    <mergeCell ref="L68:L71"/>
    <mergeCell ref="K48:K49"/>
    <mergeCell ref="L28:L29"/>
    <mergeCell ref="I38:I39"/>
    <mergeCell ref="L1:L2"/>
    <mergeCell ref="L13:L19"/>
    <mergeCell ref="H57:H58"/>
    <mergeCell ref="I57:I58"/>
    <mergeCell ref="H52:I54"/>
    <mergeCell ref="A52:A54"/>
    <mergeCell ref="B72:B73"/>
    <mergeCell ref="B68:B71"/>
    <mergeCell ref="B64:B67"/>
    <mergeCell ref="A64:A67"/>
    <mergeCell ref="A68:A71"/>
    <mergeCell ref="A72:A73"/>
    <mergeCell ref="B57:B58"/>
    <mergeCell ref="B52:B54"/>
    <mergeCell ref="D57:D58"/>
    <mergeCell ref="E57:E58"/>
    <mergeCell ref="F57:F58"/>
    <mergeCell ref="C52:C54"/>
    <mergeCell ref="D52:D54"/>
    <mergeCell ref="G40:G41"/>
    <mergeCell ref="H40:H41"/>
    <mergeCell ref="I40:I41"/>
    <mergeCell ref="H38:H39"/>
    <mergeCell ref="E52:E54"/>
    <mergeCell ref="F52:F54"/>
    <mergeCell ref="M52:M54"/>
    <mergeCell ref="J55:J56"/>
    <mergeCell ref="A1:A2"/>
    <mergeCell ref="B1:B2"/>
    <mergeCell ref="J28:J29"/>
    <mergeCell ref="D1:F1"/>
    <mergeCell ref="G1:K1"/>
    <mergeCell ref="C20:C24"/>
    <mergeCell ref="D13:D19"/>
    <mergeCell ref="E13:E19"/>
    <mergeCell ref="F13:F19"/>
    <mergeCell ref="B20:B24"/>
    <mergeCell ref="D20:D24"/>
    <mergeCell ref="E20:E24"/>
    <mergeCell ref="H13:H19"/>
    <mergeCell ref="I13:I19"/>
    <mergeCell ref="A20:A24"/>
    <mergeCell ref="C1:C2"/>
    <mergeCell ref="K28:K29"/>
    <mergeCell ref="L20:L24"/>
    <mergeCell ref="F20:F24"/>
    <mergeCell ref="H20:H24"/>
    <mergeCell ref="J20:J24"/>
    <mergeCell ref="I20:I24"/>
    <mergeCell ref="F72:F73"/>
    <mergeCell ref="E85:E86"/>
    <mergeCell ref="F85:F86"/>
    <mergeCell ref="C72:C73"/>
    <mergeCell ref="D72:D73"/>
    <mergeCell ref="D85:D86"/>
    <mergeCell ref="H273:I273"/>
    <mergeCell ref="M68:M71"/>
    <mergeCell ref="K55:K56"/>
    <mergeCell ref="E72:E73"/>
    <mergeCell ref="E64:E67"/>
    <mergeCell ref="F64:F67"/>
    <mergeCell ref="C57:C58"/>
    <mergeCell ref="C68:C71"/>
    <mergeCell ref="D68:D71"/>
    <mergeCell ref="E68:E71"/>
    <mergeCell ref="F68:F71"/>
    <mergeCell ref="F87:F88"/>
    <mergeCell ref="F89:F90"/>
    <mergeCell ref="C91:C93"/>
    <mergeCell ref="D91:D93"/>
    <mergeCell ref="E91:E93"/>
    <mergeCell ref="F91:F93"/>
    <mergeCell ref="C111:C112"/>
    <mergeCell ref="C64:C67"/>
    <mergeCell ref="D64:D67"/>
    <mergeCell ref="B85:B86"/>
    <mergeCell ref="C85:C86"/>
    <mergeCell ref="B78:B79"/>
    <mergeCell ref="C78:C79"/>
    <mergeCell ref="B80:B81"/>
    <mergeCell ref="C80:C81"/>
    <mergeCell ref="B83:B84"/>
    <mergeCell ref="A117:A118"/>
    <mergeCell ref="H120:H123"/>
    <mergeCell ref="I120:I123"/>
    <mergeCell ref="D120:D123"/>
    <mergeCell ref="C89:C90"/>
    <mergeCell ref="D89:D90"/>
    <mergeCell ref="E89:E90"/>
    <mergeCell ref="B94:B96"/>
    <mergeCell ref="D94:D96"/>
    <mergeCell ref="E94:E96"/>
    <mergeCell ref="B91:B93"/>
    <mergeCell ref="A111:A112"/>
    <mergeCell ref="B111:B112"/>
    <mergeCell ref="D111:D112"/>
    <mergeCell ref="E111:E112"/>
    <mergeCell ref="F111:F112"/>
    <mergeCell ref="F98:F99"/>
    <mergeCell ref="F94:F96"/>
    <mergeCell ref="B98:B99"/>
    <mergeCell ref="C98:C99"/>
    <mergeCell ref="D98:D99"/>
    <mergeCell ref="E98:E99"/>
    <mergeCell ref="C94:C96"/>
    <mergeCell ref="E120:E123"/>
    <mergeCell ref="J120:J121"/>
    <mergeCell ref="J122:J123"/>
    <mergeCell ref="K120:K121"/>
    <mergeCell ref="K122:K123"/>
    <mergeCell ref="G120:G121"/>
    <mergeCell ref="G122:G123"/>
    <mergeCell ref="A114:A115"/>
    <mergeCell ref="A271:A272"/>
    <mergeCell ref="L111:L112"/>
    <mergeCell ref="B114:B115"/>
    <mergeCell ref="C114:C115"/>
    <mergeCell ref="D114:D115"/>
    <mergeCell ref="E114:E115"/>
    <mergeCell ref="F114:F115"/>
    <mergeCell ref="B271:B272"/>
    <mergeCell ref="C271:C272"/>
    <mergeCell ref="D271:D272"/>
    <mergeCell ref="E271:E272"/>
    <mergeCell ref="F271:F272"/>
    <mergeCell ref="B117:B118"/>
    <mergeCell ref="D117:D118"/>
    <mergeCell ref="E117:E118"/>
    <mergeCell ref="F117:F118"/>
    <mergeCell ref="C117:C118"/>
    <mergeCell ref="F120:F123"/>
    <mergeCell ref="C120:C123"/>
    <mergeCell ref="A125:A126"/>
    <mergeCell ref="B125:B126"/>
    <mergeCell ref="C125:C126"/>
    <mergeCell ref="D125:D126"/>
    <mergeCell ref="E125:E126"/>
    <mergeCell ref="F125:F126"/>
    <mergeCell ref="A147:A149"/>
    <mergeCell ref="B147:B149"/>
    <mergeCell ref="C147:C149"/>
    <mergeCell ref="D147:D149"/>
    <mergeCell ref="E147:E149"/>
    <mergeCell ref="F147:F149"/>
    <mergeCell ref="D131:D132"/>
    <mergeCell ref="E131:E132"/>
    <mergeCell ref="F131:F132"/>
    <mergeCell ref="C131:C132"/>
    <mergeCell ref="B131:B132"/>
    <mergeCell ref="A131:A132"/>
    <mergeCell ref="B139:B142"/>
    <mergeCell ref="A139:A142"/>
    <mergeCell ref="C139:C142"/>
    <mergeCell ref="D139:D142"/>
    <mergeCell ref="E139:E142"/>
    <mergeCell ref="F139:F142"/>
    <mergeCell ref="A143:A146"/>
    <mergeCell ref="B143:B146"/>
    <mergeCell ref="C143:C146"/>
    <mergeCell ref="D143:D146"/>
    <mergeCell ref="E143:E146"/>
    <mergeCell ref="F143:F146"/>
    <mergeCell ref="G156:G157"/>
    <mergeCell ref="H156:H157"/>
    <mergeCell ref="I156:I157"/>
    <mergeCell ref="J156:J157"/>
    <mergeCell ref="K156:K157"/>
    <mergeCell ref="L163:L164"/>
    <mergeCell ref="A168:A172"/>
    <mergeCell ref="B168:B172"/>
    <mergeCell ref="C168:C172"/>
    <mergeCell ref="D168:D172"/>
    <mergeCell ref="E168:E172"/>
    <mergeCell ref="F168:F172"/>
    <mergeCell ref="H168:H172"/>
    <mergeCell ref="I168:I172"/>
    <mergeCell ref="A163:A164"/>
    <mergeCell ref="B163:B164"/>
    <mergeCell ref="C163:C164"/>
    <mergeCell ref="D163:D164"/>
    <mergeCell ref="E163:E164"/>
    <mergeCell ref="F163:F164"/>
    <mergeCell ref="K192:K193"/>
    <mergeCell ref="B233:B234"/>
    <mergeCell ref="G186:G189"/>
    <mergeCell ref="J186:J189"/>
    <mergeCell ref="K186:K189"/>
    <mergeCell ref="M183:M185"/>
    <mergeCell ref="G183:G185"/>
    <mergeCell ref="H183:H185"/>
    <mergeCell ref="I183:I185"/>
    <mergeCell ref="J183:J185"/>
    <mergeCell ref="K183:K185"/>
    <mergeCell ref="B231:B232"/>
    <mergeCell ref="C231:C232"/>
    <mergeCell ref="D231:D232"/>
    <mergeCell ref="E231:E232"/>
    <mergeCell ref="F231:F232"/>
    <mergeCell ref="L231:L232"/>
    <mergeCell ref="L233:L234"/>
    <mergeCell ref="K230:K231"/>
    <mergeCell ref="B190:B191"/>
    <mergeCell ref="J223:J224"/>
    <mergeCell ref="K223:K224"/>
    <mergeCell ref="G192:G193"/>
    <mergeCell ref="J192:J193"/>
    <mergeCell ref="A233:A234"/>
    <mergeCell ref="C233:C234"/>
    <mergeCell ref="D233:D234"/>
    <mergeCell ref="E233:E234"/>
    <mergeCell ref="F233:F234"/>
    <mergeCell ref="G230:G231"/>
    <mergeCell ref="H230:H231"/>
    <mergeCell ref="I230:I231"/>
    <mergeCell ref="J230:J231"/>
    <mergeCell ref="A231:A232"/>
    <mergeCell ref="A190:A191"/>
    <mergeCell ref="C190:C191"/>
    <mergeCell ref="D190:D191"/>
    <mergeCell ref="E190:E191"/>
    <mergeCell ref="F190:F191"/>
    <mergeCell ref="L190:L191"/>
    <mergeCell ref="C262:C263"/>
    <mergeCell ref="D262:D263"/>
    <mergeCell ref="E262:E263"/>
    <mergeCell ref="F262:F263"/>
    <mergeCell ref="G262:G263"/>
    <mergeCell ref="H262:H263"/>
    <mergeCell ref="I262:I263"/>
    <mergeCell ref="J262:J263"/>
    <mergeCell ref="K262:K263"/>
    <mergeCell ref="L262:L263"/>
    <mergeCell ref="G255:G258"/>
    <mergeCell ref="H255:H258"/>
    <mergeCell ref="I255:I258"/>
    <mergeCell ref="J255:J258"/>
    <mergeCell ref="K255:K258"/>
    <mergeCell ref="G223:G224"/>
    <mergeCell ref="H223:H224"/>
    <mergeCell ref="I223:I224"/>
  </mergeCells>
  <conditionalFormatting sqref="L1 L3:L64 L104 L122:L123 L271:L1048576">
    <cfRule type="cellIs" dxfId="75" priority="149" operator="equal">
      <formula>"Revisi"</formula>
    </cfRule>
    <cfRule type="containsText" dxfId="74" priority="150" operator="containsText" text="Ready">
      <formula>NOT(ISERROR(SEARCH("Ready",L1)))</formula>
    </cfRule>
    <cfRule type="containsText" dxfId="73" priority="151" operator="containsText" text="Uploaded">
      <formula>NOT(ISERROR(SEARCH("Uploaded",L1)))</formula>
    </cfRule>
    <cfRule type="containsText" dxfId="72" priority="155" operator="containsText" text="Selesai">
      <formula>NOT(ISERROR(SEARCH("Selesai",L1)))</formula>
    </cfRule>
  </conditionalFormatting>
  <conditionalFormatting sqref="L68">
    <cfRule type="cellIs" dxfId="71" priority="139" operator="equal">
      <formula>"Revisi"</formula>
    </cfRule>
    <cfRule type="containsText" dxfId="70" priority="140" operator="containsText" text="Ready">
      <formula>NOT(ISERROR(SEARCH("Ready",L68)))</formula>
    </cfRule>
    <cfRule type="containsText" dxfId="69" priority="141" operator="containsText" text="Uploaded">
      <formula>NOT(ISERROR(SEARCH("Uploaded",L68)))</formula>
    </cfRule>
    <cfRule type="containsText" dxfId="68" priority="145" operator="containsText" text="Selesai">
      <formula>NOT(ISERROR(SEARCH("Selesai",L68)))</formula>
    </cfRule>
  </conditionalFormatting>
  <conditionalFormatting sqref="L72:L75">
    <cfRule type="cellIs" dxfId="67" priority="130" operator="equal">
      <formula>"Revisi"</formula>
    </cfRule>
    <cfRule type="containsText" dxfId="66" priority="131" operator="containsText" text="Ready">
      <formula>NOT(ISERROR(SEARCH("Ready",L72)))</formula>
    </cfRule>
    <cfRule type="containsText" dxfId="65" priority="132" operator="containsText" text="Uploaded">
      <formula>NOT(ISERROR(SEARCH("Uploaded",L72)))</formula>
    </cfRule>
    <cfRule type="containsText" dxfId="64" priority="136" operator="containsText" text="Selesai">
      <formula>NOT(ISERROR(SEARCH("Selesai",L72)))</formula>
    </cfRule>
  </conditionalFormatting>
  <conditionalFormatting sqref="N1:N75 N104 N275:N1048576">
    <cfRule type="containsText" dxfId="63" priority="122" operator="containsText" text="sept">
      <formula>NOT(ISERROR(SEARCH("sept",N1)))</formula>
    </cfRule>
    <cfRule type="containsText" dxfId="62" priority="123" operator="containsText" text="agustus">
      <formula>NOT(ISERROR(SEARCH("agustus",N1)))</formula>
    </cfRule>
    <cfRule type="containsText" dxfId="61" priority="124" operator="containsText" text="done">
      <formula>NOT(ISERROR(SEARCH("done",N1)))</formula>
    </cfRule>
  </conditionalFormatting>
  <conditionalFormatting sqref="N1:N78 N83 N80 N85:N101 N104 N271:N1048576">
    <cfRule type="containsText" dxfId="60" priority="121" operator="containsText" text="okt">
      <formula>NOT(ISERROR(SEARCH("okt",N1)))</formula>
    </cfRule>
  </conditionalFormatting>
  <conditionalFormatting sqref="L83">
    <cfRule type="cellIs" dxfId="59" priority="99" operator="equal">
      <formula>"Revisi"</formula>
    </cfRule>
    <cfRule type="containsText" dxfId="58" priority="100" operator="containsText" text="Ready">
      <formula>NOT(ISERROR(SEARCH("Ready",L83)))</formula>
    </cfRule>
    <cfRule type="containsText" dxfId="57" priority="101" operator="containsText" text="Uploaded">
      <formula>NOT(ISERROR(SEARCH("Uploaded",L83)))</formula>
    </cfRule>
    <cfRule type="containsText" dxfId="56" priority="103" operator="containsText" text="Selesai">
      <formula>NOT(ISERROR(SEARCH("Selesai",L83)))</formula>
    </cfRule>
  </conditionalFormatting>
  <conditionalFormatting sqref="L80">
    <cfRule type="cellIs" dxfId="55" priority="88" operator="equal">
      <formula>"Revisi"</formula>
    </cfRule>
    <cfRule type="containsText" dxfId="54" priority="89" operator="containsText" text="Ready">
      <formula>NOT(ISERROR(SEARCH("Ready",L80)))</formula>
    </cfRule>
    <cfRule type="containsText" dxfId="53" priority="90" operator="containsText" text="Uploaded">
      <formula>NOT(ISERROR(SEARCH("Uploaded",L80)))</formula>
    </cfRule>
    <cfRule type="containsText" dxfId="52" priority="92" operator="containsText" text="Selesai">
      <formula>NOT(ISERROR(SEARCH("Selesai",L80)))</formula>
    </cfRule>
  </conditionalFormatting>
  <conditionalFormatting sqref="L78">
    <cfRule type="cellIs" dxfId="51" priority="83" operator="equal">
      <formula>"Revisi"</formula>
    </cfRule>
    <cfRule type="containsText" dxfId="50" priority="84" operator="containsText" text="Ready">
      <formula>NOT(ISERROR(SEARCH("Ready",L78)))</formula>
    </cfRule>
    <cfRule type="containsText" dxfId="49" priority="85" operator="containsText" text="Uploaded">
      <formula>NOT(ISERROR(SEARCH("Uploaded",L78)))</formula>
    </cfRule>
    <cfRule type="containsText" dxfId="48" priority="87" operator="containsText" text="Selesai">
      <formula>NOT(ISERROR(SEARCH("Selesai",L78)))</formula>
    </cfRule>
  </conditionalFormatting>
  <conditionalFormatting sqref="L114:L121">
    <cfRule type="cellIs" dxfId="47" priority="54" operator="equal">
      <formula>"Revisi"</formula>
    </cfRule>
    <cfRule type="containsText" dxfId="46" priority="55" operator="containsText" text="Ready">
      <formula>NOT(ISERROR(SEARCH("Ready",L114)))</formula>
    </cfRule>
    <cfRule type="containsText" dxfId="45" priority="56" operator="containsText" text="Uploaded">
      <formula>NOT(ISERROR(SEARCH("Uploaded",L114)))</formula>
    </cfRule>
    <cfRule type="containsText" dxfId="44" priority="58" operator="containsText" text="Selesai">
      <formula>NOT(ISERROR(SEARCH("Selesai",L114)))</formula>
    </cfRule>
  </conditionalFormatting>
  <conditionalFormatting sqref="L111">
    <cfRule type="cellIs" dxfId="43" priority="49" operator="equal">
      <formula>"Revisi"</formula>
    </cfRule>
    <cfRule type="containsText" dxfId="42" priority="50" operator="containsText" text="Ready">
      <formula>NOT(ISERROR(SEARCH("Ready",L111)))</formula>
    </cfRule>
    <cfRule type="containsText" dxfId="41" priority="51" operator="containsText" text="Uploaded">
      <formula>NOT(ISERROR(SEARCH("Uploaded",L111)))</formula>
    </cfRule>
    <cfRule type="containsText" dxfId="40" priority="53" operator="containsText" text="Selesai">
      <formula>NOT(ISERROR(SEARCH("Selesai",L111)))</formula>
    </cfRule>
  </conditionalFormatting>
  <conditionalFormatting sqref="A1:A147 A235 A271:A1048576 A166:A168 A199 A205:A211 A233 A192:A195 A214:A218 A201 A226:A231 A150:A163 A173:A190 A220:A224 A197 A255:A269 A240:A253">
    <cfRule type="containsText" dxfId="39" priority="47" operator="containsText" text="M">
      <formula>NOT(ISERROR(SEARCH("M",A1)))</formula>
    </cfRule>
    <cfRule type="containsText" dxfId="38" priority="48" operator="containsText" text="W">
      <formula>NOT(ISERROR(SEARCH("W",A1)))</formula>
    </cfRule>
  </conditionalFormatting>
  <conditionalFormatting sqref="C235 C271:C1048576 C199 C233 C192:C195 C214:C218 C201 C226:C231 C264:C269 C205:C211 C1:C163 C166:C190 C220:C224 C197">
    <cfRule type="containsText" dxfId="37" priority="38" operator="containsText" text="Support">
      <formula>NOT(ISERROR(SEARCH("Support",C1)))</formula>
    </cfRule>
    <cfRule type="containsText" dxfId="36" priority="39" operator="containsText" text="Bug Fix">
      <formula>NOT(ISERROR(SEARCH("Bug Fix",C1)))</formula>
    </cfRule>
    <cfRule type="containsText" dxfId="35" priority="40" operator="containsText" text="Improve">
      <formula>NOT(ISERROR(SEARCH("Improve",C1)))</formula>
    </cfRule>
  </conditionalFormatting>
  <conditionalFormatting sqref="A196">
    <cfRule type="containsText" dxfId="34" priority="36" operator="containsText" text="M">
      <formula>NOT(ISERROR(SEARCH("M",A196)))</formula>
    </cfRule>
    <cfRule type="containsText" dxfId="33" priority="37" operator="containsText" text="W">
      <formula>NOT(ISERROR(SEARCH("W",A196)))</formula>
    </cfRule>
  </conditionalFormatting>
  <conditionalFormatting sqref="C196">
    <cfRule type="containsText" dxfId="32" priority="33" operator="containsText" text="Support">
      <formula>NOT(ISERROR(SEARCH("Support",C196)))</formula>
    </cfRule>
    <cfRule type="containsText" dxfId="31" priority="34" operator="containsText" text="Bug Fix">
      <formula>NOT(ISERROR(SEARCH("Bug Fix",C196)))</formula>
    </cfRule>
    <cfRule type="containsText" dxfId="30" priority="35" operator="containsText" text="Improve">
      <formula>NOT(ISERROR(SEARCH("Improve",C196)))</formula>
    </cfRule>
  </conditionalFormatting>
  <conditionalFormatting sqref="A219 A270 A254">
    <cfRule type="containsText" dxfId="29" priority="31" operator="containsText" text="M">
      <formula>NOT(ISERROR(SEARCH("M",A219)))</formula>
    </cfRule>
    <cfRule type="containsText" dxfId="28" priority="32" operator="containsText" text="W">
      <formula>NOT(ISERROR(SEARCH("W",A219)))</formula>
    </cfRule>
  </conditionalFormatting>
  <conditionalFormatting sqref="C219 C270 C254">
    <cfRule type="containsText" dxfId="27" priority="28" operator="containsText" text="Support">
      <formula>NOT(ISERROR(SEARCH("Support",C219)))</formula>
    </cfRule>
    <cfRule type="containsText" dxfId="26" priority="29" operator="containsText" text="Bug Fix">
      <formula>NOT(ISERROR(SEARCH("Bug Fix",C219)))</formula>
    </cfRule>
    <cfRule type="containsText" dxfId="25" priority="30" operator="containsText" text="Improve">
      <formula>NOT(ISERROR(SEARCH("Improve",C219)))</formula>
    </cfRule>
  </conditionalFormatting>
  <conditionalFormatting sqref="C255:C262">
    <cfRule type="containsText" dxfId="24" priority="20" operator="containsText" text="Support">
      <formula>NOT(ISERROR(SEARCH("Support",C255)))</formula>
    </cfRule>
    <cfRule type="containsText" dxfId="23" priority="21" operator="containsText" text="Bug Fix">
      <formula>NOT(ISERROR(SEARCH("Bug Fix",C255)))</formula>
    </cfRule>
    <cfRule type="containsText" dxfId="22" priority="22" operator="containsText" text="Improve">
      <formula>NOT(ISERROR(SEARCH("Improve",C255)))</formula>
    </cfRule>
  </conditionalFormatting>
  <conditionalFormatting sqref="A165">
    <cfRule type="containsText" dxfId="21" priority="13" operator="containsText" text="M">
      <formula>NOT(ISERROR(SEARCH("M",A165)))</formula>
    </cfRule>
    <cfRule type="containsText" dxfId="20" priority="14" operator="containsText" text="W">
      <formula>NOT(ISERROR(SEARCH("W",A165)))</formula>
    </cfRule>
  </conditionalFormatting>
  <conditionalFormatting sqref="C239">
    <cfRule type="containsText" dxfId="19" priority="10" operator="containsText" text="Support">
      <formula>NOT(ISERROR(SEARCH("Support",C239)))</formula>
    </cfRule>
    <cfRule type="containsText" dxfId="18" priority="11" operator="containsText" text="Bug Fix">
      <formula>NOT(ISERROR(SEARCH("Bug Fix",C239)))</formula>
    </cfRule>
    <cfRule type="containsText" dxfId="17" priority="12" operator="containsText" text="Improve">
      <formula>NOT(ISERROR(SEARCH("Improve",C239)))</formula>
    </cfRule>
  </conditionalFormatting>
  <conditionalFormatting sqref="A239">
    <cfRule type="containsText" dxfId="16" priority="8" operator="containsText" text="M">
      <formula>NOT(ISERROR(SEARCH("M",A239)))</formula>
    </cfRule>
    <cfRule type="containsText" dxfId="15" priority="9" operator="containsText" text="W">
      <formula>NOT(ISERROR(SEARCH("W",A239)))</formula>
    </cfRule>
  </conditionalFormatting>
  <conditionalFormatting sqref="L153:L239 L254:L270">
    <cfRule type="containsText" dxfId="14" priority="3" operator="containsText" text="playground">
      <formula>NOT(ISERROR(SEARCH("playground",L153)))</formula>
    </cfRule>
    <cfRule type="containsText" dxfId="13" priority="4" operator="containsText" text="on going">
      <formula>NOT(ISERROR(SEARCH("on going",L153)))</formula>
    </cfRule>
    <cfRule type="containsText" dxfId="12" priority="5" operator="containsText" text="master">
      <formula>NOT(ISERROR(SEARCH("master",L153)))</formula>
    </cfRule>
    <cfRule type="containsText" dxfId="11" priority="6" operator="containsText" text="done">
      <formula>NOT(ISERROR(SEARCH("done",L153)))</formula>
    </cfRule>
    <cfRule type="containsText" dxfId="10" priority="7" operator="containsText" text="uploaded">
      <formula>NOT(ISERROR(SEARCH("uploaded",L153)))</formula>
    </cfRule>
  </conditionalFormatting>
  <conditionalFormatting sqref="L153:L239 L254:L269">
    <cfRule type="containsText" dxfId="9" priority="1" operator="containsText" text="QC">
      <formula>NOT(ISERROR(SEARCH("QC",L153)))</formula>
    </cfRule>
    <cfRule type="containsText" dxfId="8" priority="2" operator="containsText" text="Bug">
      <formula>NOT(ISERROR(SEARCH("Bug",L153)))</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154" operator="containsText" id="{B54C565A-2D1B-4D90-9510-0300D5E342E9}">
            <xm:f>NOT(ISERROR(SEARCH("-",L1)))</xm:f>
            <xm:f>"-"</xm:f>
            <x14:dxf>
              <font>
                <color theme="0"/>
              </font>
              <fill>
                <patternFill>
                  <bgColor rgb="FFFF3300"/>
                </patternFill>
              </fill>
            </x14:dxf>
          </x14:cfRule>
          <xm:sqref>L1 L3:L64 L104 L122:L123 L271:L1048576</xm:sqref>
        </x14:conditionalFormatting>
        <x14:conditionalFormatting xmlns:xm="http://schemas.microsoft.com/office/excel/2006/main">
          <x14:cfRule type="containsText" priority="144" operator="containsText" id="{9CB8B165-14B7-4FCD-B633-779E1B5DB207}">
            <xm:f>NOT(ISERROR(SEARCH("-",L68)))</xm:f>
            <xm:f>"-"</xm:f>
            <x14:dxf>
              <font>
                <color theme="0"/>
              </font>
              <fill>
                <patternFill>
                  <bgColor rgb="FFFF3300"/>
                </patternFill>
              </fill>
            </x14:dxf>
          </x14:cfRule>
          <xm:sqref>L68</xm:sqref>
        </x14:conditionalFormatting>
        <x14:conditionalFormatting xmlns:xm="http://schemas.microsoft.com/office/excel/2006/main">
          <x14:cfRule type="containsText" priority="135" operator="containsText" id="{A3410284-423F-4C80-AC59-AF8E34DADE5C}">
            <xm:f>NOT(ISERROR(SEARCH("-",L72)))</xm:f>
            <xm:f>"-"</xm:f>
            <x14:dxf>
              <font>
                <color theme="0"/>
              </font>
              <fill>
                <patternFill>
                  <bgColor rgb="FFFF3300"/>
                </patternFill>
              </fill>
            </x14:dxf>
          </x14:cfRule>
          <xm:sqref>L72:L75</xm:sqref>
        </x14:conditionalFormatting>
        <x14:conditionalFormatting xmlns:xm="http://schemas.microsoft.com/office/excel/2006/main">
          <x14:cfRule type="containsText" priority="102" operator="containsText" id="{7FF5E95A-7E35-4734-AABF-86AEB3E468EC}">
            <xm:f>NOT(ISERROR(SEARCH("-",L83)))</xm:f>
            <xm:f>"-"</xm:f>
            <x14:dxf>
              <font>
                <color theme="0"/>
              </font>
              <fill>
                <patternFill>
                  <bgColor rgb="FFFF3300"/>
                </patternFill>
              </fill>
            </x14:dxf>
          </x14:cfRule>
          <xm:sqref>L83</xm:sqref>
        </x14:conditionalFormatting>
        <x14:conditionalFormatting xmlns:xm="http://schemas.microsoft.com/office/excel/2006/main">
          <x14:cfRule type="containsText" priority="91" operator="containsText" id="{1A489B3F-6DA4-491C-BBF3-1DB4B4EA5BAA}">
            <xm:f>NOT(ISERROR(SEARCH("-",L80)))</xm:f>
            <xm:f>"-"</xm:f>
            <x14:dxf>
              <font>
                <color theme="0"/>
              </font>
              <fill>
                <patternFill>
                  <bgColor rgb="FFFF3300"/>
                </patternFill>
              </fill>
            </x14:dxf>
          </x14:cfRule>
          <xm:sqref>L80</xm:sqref>
        </x14:conditionalFormatting>
        <x14:conditionalFormatting xmlns:xm="http://schemas.microsoft.com/office/excel/2006/main">
          <x14:cfRule type="containsText" priority="86" operator="containsText" id="{D93BBD6A-76D8-4EB6-9BE2-E9A2EBFF10A5}">
            <xm:f>NOT(ISERROR(SEARCH("-",L78)))</xm:f>
            <xm:f>"-"</xm:f>
            <x14:dxf>
              <font>
                <color theme="0"/>
              </font>
              <fill>
                <patternFill>
                  <bgColor rgb="FFFF3300"/>
                </patternFill>
              </fill>
            </x14:dxf>
          </x14:cfRule>
          <xm:sqref>L78</xm:sqref>
        </x14:conditionalFormatting>
        <x14:conditionalFormatting xmlns:xm="http://schemas.microsoft.com/office/excel/2006/main">
          <x14:cfRule type="containsText" priority="57" operator="containsText" id="{1D9BC820-E3BF-4246-872A-9AAC076CA475}">
            <xm:f>NOT(ISERROR(SEARCH("-",L114)))</xm:f>
            <xm:f>"-"</xm:f>
            <x14:dxf>
              <font>
                <color theme="0"/>
              </font>
              <fill>
                <patternFill>
                  <bgColor rgb="FFFF3300"/>
                </patternFill>
              </fill>
            </x14:dxf>
          </x14:cfRule>
          <xm:sqref>L114:L121</xm:sqref>
        </x14:conditionalFormatting>
        <x14:conditionalFormatting xmlns:xm="http://schemas.microsoft.com/office/excel/2006/main">
          <x14:cfRule type="containsText" priority="52" operator="containsText" id="{B0CB8123-07E6-421D-BDEF-B5A5FE7E7F82}">
            <xm:f>NOT(ISERROR(SEARCH("-",L111)))</xm:f>
            <xm:f>"-"</xm:f>
            <x14:dxf>
              <font>
                <color theme="0"/>
              </font>
              <fill>
                <patternFill>
                  <bgColor rgb="FFFF3300"/>
                </patternFill>
              </fill>
            </x14:dxf>
          </x14:cfRule>
          <xm:sqref>L111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Penyesuaian Aplikasi</vt:lpstr>
      <vt:lpstr>Penyesuaian Security</vt:lpstr>
      <vt:lpstr>Penambahan</vt:lpstr>
      <vt:lpstr>Timeline</vt:lpstr>
      <vt:lpstr>Perhitungan Harga</vt:lpstr>
      <vt:lpstr>UAT Mobile</vt:lpstr>
      <vt:lpstr>ManDays</vt:lpstr>
      <vt:lpstr>ManDays!Print_Area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Michelle1st</dc:creator>
  <cp:lastModifiedBy>MIchelle Firstiant</cp:lastModifiedBy>
  <cp:lastPrinted>2019-03-29T05:17:55Z</cp:lastPrinted>
  <dcterms:created xsi:type="dcterms:W3CDTF">2018-03-01T02:05:45Z</dcterms:created>
  <dcterms:modified xsi:type="dcterms:W3CDTF">2019-04-23T10:37:14Z</dcterms:modified>
</cp:coreProperties>
</file>